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0" windowWidth="19440" windowHeight="13095"/>
  </bookViews>
  <sheets>
    <sheet name="Regnskab 07-09" sheetId="3" r:id="rId1"/>
    <sheet name="Eldata fra NRGi" sheetId="6" r:id="rId2"/>
    <sheet name="Brændstof" sheetId="7" r:id="rId3"/>
    <sheet name="Vindmølleproduktion" sheetId="8" r:id="rId4"/>
  </sheets>
  <definedNames>
    <definedName name="_xlnm.Print_Area" localSheetId="0">'Regnskab 07-09'!$A$1:$G$39</definedName>
  </definedNames>
  <calcPr calcId="125725"/>
</workbook>
</file>

<file path=xl/calcChain.xml><?xml version="1.0" encoding="utf-8"?>
<calcChain xmlns="http://schemas.openxmlformats.org/spreadsheetml/2006/main">
  <c r="M34" i="6"/>
  <c r="G3" i="3" s="1"/>
  <c r="G4" s="1"/>
  <c r="P76" i="8"/>
  <c r="G24" i="3" s="1"/>
  <c r="G26" s="1"/>
  <c r="N26" i="7"/>
  <c r="E19"/>
  <c r="H19"/>
  <c r="K19"/>
  <c r="C19"/>
  <c r="F19"/>
  <c r="E15" i="3"/>
  <c r="L19" i="7"/>
  <c r="G15" i="3"/>
  <c r="I19" i="7"/>
  <c r="F15" i="3"/>
  <c r="N19" i="7"/>
  <c r="G17" i="3" s="1"/>
  <c r="M19" i="7"/>
  <c r="G9" i="3"/>
  <c r="G10" s="1"/>
  <c r="I36" i="7"/>
  <c r="G36"/>
  <c r="F36"/>
  <c r="I35"/>
  <c r="G35"/>
  <c r="F35"/>
  <c r="D34"/>
  <c r="E34"/>
  <c r="F34"/>
  <c r="D33"/>
  <c r="E33"/>
  <c r="F33"/>
  <c r="F468"/>
  <c r="E24" i="3"/>
  <c r="F24"/>
  <c r="F26" s="1"/>
  <c r="D24"/>
  <c r="D26" s="1"/>
  <c r="L34" i="6"/>
  <c r="F3" i="3"/>
  <c r="K34" i="6"/>
  <c r="E3" i="3"/>
  <c r="J34" i="6"/>
  <c r="D3" i="3"/>
  <c r="E26"/>
  <c r="AV51" i="8"/>
  <c r="AW51"/>
  <c r="AU51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BF17"/>
  <c r="BE17"/>
  <c r="BD17"/>
  <c r="BC17"/>
  <c r="BB17"/>
  <c r="BA17"/>
  <c r="AZ17"/>
  <c r="AY17"/>
  <c r="AX17"/>
  <c r="AX18"/>
  <c r="D19" i="7"/>
  <c r="D9" i="3"/>
  <c r="D10"/>
  <c r="G19" i="7"/>
  <c r="E9" i="3"/>
  <c r="E10" s="1"/>
  <c r="J19" i="7"/>
  <c r="F9" i="3"/>
  <c r="F10"/>
  <c r="D15"/>
  <c r="G38"/>
  <c r="F38"/>
  <c r="E38"/>
  <c r="E4"/>
  <c r="F4"/>
  <c r="D4"/>
  <c r="D5"/>
  <c r="F17"/>
  <c r="I33" i="7"/>
  <c r="D17" i="3"/>
  <c r="D19"/>
  <c r="I34" i="7"/>
  <c r="E17" i="3"/>
  <c r="F16"/>
  <c r="G16"/>
  <c r="E16"/>
  <c r="F5"/>
  <c r="F6" s="1"/>
  <c r="E5"/>
  <c r="E6" s="1"/>
  <c r="D20"/>
  <c r="E19"/>
  <c r="F18"/>
  <c r="E18"/>
  <c r="F19"/>
  <c r="F33" s="1"/>
  <c r="F39" s="1"/>
  <c r="E20"/>
  <c r="E21" s="1"/>
  <c r="F27" l="1"/>
  <c r="F28" s="1"/>
  <c r="G11"/>
  <c r="G12" s="1"/>
  <c r="E11"/>
  <c r="E12" s="1"/>
  <c r="F11"/>
  <c r="F12" s="1"/>
  <c r="E27"/>
  <c r="E28" s="1"/>
  <c r="D33"/>
  <c r="D39" s="1"/>
  <c r="F20"/>
  <c r="F21" s="1"/>
  <c r="E33"/>
  <c r="E34" s="1"/>
  <c r="E35" s="1"/>
  <c r="F34"/>
  <c r="F35" s="1"/>
  <c r="G27"/>
  <c r="G28" s="1"/>
  <c r="G18"/>
  <c r="G19"/>
  <c r="G20" s="1"/>
  <c r="G21" s="1"/>
  <c r="G5"/>
  <c r="G6" s="1"/>
  <c r="E39" l="1"/>
  <c r="G33"/>
  <c r="G39" s="1"/>
  <c r="G34" l="1"/>
  <c r="G35" s="1"/>
</calcChain>
</file>

<file path=xl/comments1.xml><?xml version="1.0" encoding="utf-8"?>
<comments xmlns="http://schemas.openxmlformats.org/spreadsheetml/2006/main">
  <authors>
    <author>SørenS</author>
  </authors>
  <commentList>
    <comment ref="A43" authorId="0">
      <text>
        <r>
          <rPr>
            <b/>
            <sz val="9"/>
            <color indexed="81"/>
            <rFont val="Tahoma"/>
            <family val="2"/>
          </rPr>
          <t>SørenS:</t>
        </r>
        <r>
          <rPr>
            <sz val="9"/>
            <color indexed="81"/>
            <rFont val="Tahoma"/>
            <family val="2"/>
          </rPr>
          <t xml:space="preserve">
Kilde Energinet.dk</t>
        </r>
      </text>
    </comment>
  </commentList>
</comments>
</file>

<file path=xl/sharedStrings.xml><?xml version="1.0" encoding="utf-8"?>
<sst xmlns="http://schemas.openxmlformats.org/spreadsheetml/2006/main" count="5808" uniqueCount="354">
  <si>
    <t>Diesel</t>
  </si>
  <si>
    <t>Benzin</t>
  </si>
  <si>
    <t>Fyringsolie</t>
  </si>
  <si>
    <t>Samsø Kommune</t>
  </si>
  <si>
    <t>Tingvej 3</t>
  </si>
  <si>
    <t>Adresse</t>
  </si>
  <si>
    <t>TOTAL</t>
  </si>
  <si>
    <t>Samsø/ vejbelysning</t>
  </si>
  <si>
    <t>Ton CO2 per år</t>
  </si>
  <si>
    <t>g/liter</t>
  </si>
  <si>
    <t>Samsø Kommunes CO2 regnskab</t>
  </si>
  <si>
    <t>Indbyggertal</t>
  </si>
  <si>
    <t>Ændring i Ton fra året før</t>
  </si>
  <si>
    <t>Ændring i procent fra året før</t>
  </si>
  <si>
    <t>Installationsnr.</t>
  </si>
  <si>
    <t>Husnummer fra</t>
  </si>
  <si>
    <t>Postnr.</t>
  </si>
  <si>
    <t>Navn 1</t>
  </si>
  <si>
    <t>Navn 2</t>
  </si>
  <si>
    <t>Opkr. adresse</t>
  </si>
  <si>
    <t>Postnr.4</t>
  </si>
  <si>
    <t>Beskrivelse</t>
  </si>
  <si>
    <t>Forbrug år -1</t>
  </si>
  <si>
    <t>Forbrug år -2</t>
  </si>
  <si>
    <t>Forbrug år -3</t>
  </si>
  <si>
    <t>afregntype</t>
  </si>
  <si>
    <t>Søtofte</t>
  </si>
  <si>
    <t>Plejehjemmet Søtoften</t>
  </si>
  <si>
    <t/>
  </si>
  <si>
    <t>Søtofte 10</t>
  </si>
  <si>
    <t>Samsø</t>
  </si>
  <si>
    <t>C12O</t>
  </si>
  <si>
    <t>Pillemarksvej</t>
  </si>
  <si>
    <t>Samsø Idrætshal</t>
  </si>
  <si>
    <t>Pillemarksvej 1</t>
  </si>
  <si>
    <t>C4</t>
  </si>
  <si>
    <t>Langgade</t>
  </si>
  <si>
    <t>Teknisk Afdeling Att.: Grete Thunbo</t>
  </si>
  <si>
    <t>Langøre</t>
  </si>
  <si>
    <t>Onsbjerg Hovedgade</t>
  </si>
  <si>
    <t>Tanderupvej</t>
  </si>
  <si>
    <t>Samsø Børnehus</t>
  </si>
  <si>
    <t>Tanderupvej 15</t>
  </si>
  <si>
    <t>Skolevænget</t>
  </si>
  <si>
    <t>Børnehave</t>
  </si>
  <si>
    <t>Skolevænget 49</t>
  </si>
  <si>
    <t>Havnevej</t>
  </si>
  <si>
    <t>Maarup Havn</t>
  </si>
  <si>
    <t>Nordby Hovedgade</t>
  </si>
  <si>
    <t>C12</t>
  </si>
  <si>
    <t>Smedegade</t>
  </si>
  <si>
    <t>Bibliotek</t>
  </si>
  <si>
    <t>Langgade 1</t>
  </si>
  <si>
    <t>Møllebakkevej</t>
  </si>
  <si>
    <t>Økonomisk Forvaltning</t>
  </si>
  <si>
    <t>Tingvej</t>
  </si>
  <si>
    <t>Tranebjerg Skole</t>
  </si>
  <si>
    <t>Gl. Realskole</t>
  </si>
  <si>
    <t>Marsk Stigsvej 5</t>
  </si>
  <si>
    <t>Marsk Stigsvej</t>
  </si>
  <si>
    <t>Skolekøkken</t>
  </si>
  <si>
    <t>Hovedbygning</t>
  </si>
  <si>
    <t>V.U.C.</t>
  </si>
  <si>
    <t>GADEL</t>
  </si>
  <si>
    <t>Elforbrug</t>
  </si>
  <si>
    <t>Transport</t>
  </si>
  <si>
    <t>Samlet ton CO2 pr. år</t>
  </si>
  <si>
    <t>Kommunal VE produktion</t>
  </si>
  <si>
    <t>Vindmøllestrøm</t>
  </si>
  <si>
    <t>Solceller</t>
  </si>
  <si>
    <t>Ændring i indbyggertal procent fra året før</t>
  </si>
  <si>
    <t>2007</t>
  </si>
  <si>
    <t>2008</t>
  </si>
  <si>
    <t>2009</t>
  </si>
  <si>
    <t>Kontonummer</t>
  </si>
  <si>
    <t>0001220730     - Samsø Kommune Natur og Miljø</t>
  </si>
  <si>
    <t>0002433761     - Samsø Kommune Nordby Vejvæsen</t>
  </si>
  <si>
    <t>0002433796     - Samsø Kommune Ballen Havn</t>
  </si>
  <si>
    <t>0002433818     - Samsø Kommune Materielgården</t>
  </si>
  <si>
    <t>0002794101     - Skovbørnehaven</t>
  </si>
  <si>
    <t>0002837374     - Maarup Havn Samsø Kommune</t>
  </si>
  <si>
    <t>8103481209 - SAMSØ KOMMUNE</t>
  </si>
  <si>
    <t>?</t>
  </si>
  <si>
    <t>8103663723 - SAMSØ KOMMUNE</t>
  </si>
  <si>
    <t>8103799816 - SAMSØ KOMMUNE</t>
  </si>
  <si>
    <t>8103851203 - SAMSØ KOMMUNE</t>
  </si>
  <si>
    <t>8104669174 - SAMSØ KOMMUNE</t>
  </si>
  <si>
    <t>Kortnr</t>
  </si>
  <si>
    <t>Data fra Q8</t>
  </si>
  <si>
    <t>Stamdataregister for vindkraftanlæg ultimo september 2010</t>
  </si>
  <si>
    <t>Der tages forbehold for, at der kan ske rettelser i stamdata i de kommende måneder.</t>
  </si>
  <si>
    <t>Master data register for wind turbines at end of September 2010</t>
  </si>
  <si>
    <t>We reserve the right to correct master data in the forthcoming months</t>
  </si>
  <si>
    <t>The XY coordinates are in projection UTM 32 Euref89,</t>
  </si>
  <si>
    <t>but Bornholm is in projection UTM 33 Euref89</t>
  </si>
  <si>
    <t>2010.10.18</t>
  </si>
  <si>
    <t>Coordinates primarily from National Survey and Cadastre,</t>
  </si>
  <si>
    <t>Turbine data for non-decommissioned turbines (data for decommissioned turbines appears on the next bookmark):</t>
  </si>
  <si>
    <t>otherwise from Master data register</t>
  </si>
  <si>
    <t>Production data</t>
  </si>
  <si>
    <t>Note that production figures for some turbines are measured per quarter, and monthly statements should be used making due allowance for this.</t>
  </si>
  <si>
    <t>Turbine characteristics</t>
  </si>
  <si>
    <t>Location:</t>
  </si>
  <si>
    <t>Historic production figures (kWh):</t>
  </si>
  <si>
    <t>Production figures for the current year (kWh):</t>
  </si>
  <si>
    <t>Accumulated</t>
  </si>
  <si>
    <t>Turbine identifier (ID)</t>
  </si>
  <si>
    <t>Date of original connection to grid</t>
  </si>
  <si>
    <t>Capacity (kW)</t>
  </si>
  <si>
    <t>Rotor diameter (m)</t>
  </si>
  <si>
    <t>Hub height (m)</t>
  </si>
  <si>
    <t>Manufacture</t>
  </si>
  <si>
    <t>Type designation</t>
  </si>
  <si>
    <t>Local authority no.
(ENS updating)</t>
  </si>
  <si>
    <t>Local authority
(ENS updating)</t>
  </si>
  <si>
    <t>Type of location</t>
  </si>
  <si>
    <t>Cadastral district</t>
  </si>
  <si>
    <t>Cadastral no.</t>
  </si>
  <si>
    <t>X (east) coordinate</t>
  </si>
  <si>
    <t>Y (north) coordinate</t>
  </si>
  <si>
    <t>Distribution company installation number</t>
  </si>
  <si>
    <t>Type of grid connection</t>
  </si>
  <si>
    <t>XY-koordinaterne er i projektion UTM 32 Euref89,</t>
  </si>
  <si>
    <t>dog er Bornholm i projektion UTM 33 Euref89</t>
  </si>
  <si>
    <t>Koordinater primært fra Kort- og Matrikelstyrelsen</t>
  </si>
  <si>
    <t>Anlægsdata for ikke-afmeldte møller (data for afmeldte møller fremgår af næste faneblad):</t>
  </si>
  <si>
    <t>ellers fra Stamdata</t>
  </si>
  <si>
    <t xml:space="preserve">Produktionsdata </t>
  </si>
  <si>
    <t>Bemærk at produktionstal for nogle møller er kvartalsvist målt,  og månedsvis opgørelser bør bruges med forbehold for dette.</t>
  </si>
  <si>
    <t>Mølle karakteristika:</t>
  </si>
  <si>
    <t>Placering:</t>
  </si>
  <si>
    <t>Historiske produktionstal (kWh):</t>
  </si>
  <si>
    <t>Produktionstal for indeværende år (kWh):</t>
  </si>
  <si>
    <t>Akkumuleret</t>
  </si>
  <si>
    <t>Møllenummer (identikationsnummer)</t>
  </si>
  <si>
    <t>Dato for oprindelig nettilslutning</t>
  </si>
  <si>
    <t>Dato for afmeldning</t>
  </si>
  <si>
    <t>Kapacitet (kW)</t>
  </si>
  <si>
    <t>Rotor-diameter (m)</t>
  </si>
  <si>
    <t>Navhøjde (m)</t>
  </si>
  <si>
    <t>Fabrikat</t>
  </si>
  <si>
    <t>Typebetegnelse</t>
  </si>
  <si>
    <t>Kommune-nr.
(delvist opdateret)</t>
  </si>
  <si>
    <t>Kommune
(delvist opdateret)</t>
  </si>
  <si>
    <t>Type af placering</t>
  </si>
  <si>
    <t>Ejerlav</t>
  </si>
  <si>
    <t>Matrikel-nummer</t>
  </si>
  <si>
    <t>X (øst) koordinat</t>
  </si>
  <si>
    <t>Y (nord) koordinat</t>
  </si>
  <si>
    <t>Netselskabets installations-nummer</t>
  </si>
  <si>
    <t>Type af nettilslutning</t>
  </si>
  <si>
    <t>570715000000021718</t>
  </si>
  <si>
    <t>Bonus</t>
  </si>
  <si>
    <t>1000kW</t>
  </si>
  <si>
    <t>LAND</t>
  </si>
  <si>
    <t>Permelille by,Kolby</t>
  </si>
  <si>
    <t>5a</t>
  </si>
  <si>
    <t>10 kV siden af 10/0,4 kV transformer (eller tilsvarende) (inkluderer møller tilsluttet i 10kV-nettet)</t>
  </si>
  <si>
    <t>570715000000021725</t>
  </si>
  <si>
    <t>570715000000021732</t>
  </si>
  <si>
    <t>Krogsgårde, Kolby</t>
  </si>
  <si>
    <t>2a</t>
  </si>
  <si>
    <t>570715000000021756</t>
  </si>
  <si>
    <t>Brundby by, Tranebjerg</t>
  </si>
  <si>
    <t>12a</t>
  </si>
  <si>
    <t>570715000000021763</t>
  </si>
  <si>
    <t>1000Kw</t>
  </si>
  <si>
    <t>7ag</t>
  </si>
  <si>
    <t>570715000000021770</t>
  </si>
  <si>
    <t>25h</t>
  </si>
  <si>
    <t>570715000000021787</t>
  </si>
  <si>
    <t>Ørby by,Tranebjerg</t>
  </si>
  <si>
    <t>1b</t>
  </si>
  <si>
    <t>570715000000021794</t>
  </si>
  <si>
    <t>4f</t>
  </si>
  <si>
    <t>570715000000022005</t>
  </si>
  <si>
    <t>Sonebjerg Master</t>
  </si>
  <si>
    <t>30kW</t>
  </si>
  <si>
    <t>14l</t>
  </si>
  <si>
    <t>Installationstilsluttet (i forbrugsinstallation) 0,4 kV</t>
  </si>
  <si>
    <t>570715000000022012</t>
  </si>
  <si>
    <t>Seinger T202</t>
  </si>
  <si>
    <t>Husstandsmølle</t>
  </si>
  <si>
    <t>Onsbjerg By, Onsbjerg</t>
  </si>
  <si>
    <t>21d</t>
  </si>
  <si>
    <t>570715000000022029</t>
  </si>
  <si>
    <t>Vestas</t>
  </si>
  <si>
    <t>HVK15</t>
  </si>
  <si>
    <t>Nordby by, Nordby</t>
  </si>
  <si>
    <t>22a</t>
  </si>
  <si>
    <t>570715000000022036</t>
  </si>
  <si>
    <t>Swinger</t>
  </si>
  <si>
    <t>T.202</t>
  </si>
  <si>
    <t>Onsbjerg by, Onsbjerg</t>
  </si>
  <si>
    <t>570715000000022500</t>
  </si>
  <si>
    <t>150/30</t>
  </si>
  <si>
    <t>12m</t>
  </si>
  <si>
    <t>0,4 kV (lavspænding)</t>
  </si>
  <si>
    <t>570715000000022890</t>
  </si>
  <si>
    <t>GAIA 11kW</t>
  </si>
  <si>
    <t>11kW</t>
  </si>
  <si>
    <t>Tannerup by, Onsbjerg</t>
  </si>
  <si>
    <t>8a</t>
  </si>
  <si>
    <t>570715000000023002</t>
  </si>
  <si>
    <t>4i</t>
  </si>
  <si>
    <t>570715000000023019</t>
  </si>
  <si>
    <t>570715000000023026</t>
  </si>
  <si>
    <t>1a</t>
  </si>
  <si>
    <t>570715000000062926</t>
  </si>
  <si>
    <t>Bonus 2,3 MW</t>
  </si>
  <si>
    <t>HAV</t>
  </si>
  <si>
    <t>Hav</t>
  </si>
  <si>
    <t>60 kV siden af 60/10 kV transformer (eller tilsvarende)</t>
  </si>
  <si>
    <t>570715000000062933</t>
  </si>
  <si>
    <t>570715000000062940</t>
  </si>
  <si>
    <t>570715000000062957</t>
  </si>
  <si>
    <t>570715000000062964</t>
  </si>
  <si>
    <t>570715000000062971</t>
  </si>
  <si>
    <t>570715000000062988</t>
  </si>
  <si>
    <t>570715000000062995</t>
  </si>
  <si>
    <t>570715000000063008</t>
  </si>
  <si>
    <t>570715000000063015</t>
  </si>
  <si>
    <t>570715000000063077</t>
  </si>
  <si>
    <t>Kuriatn</t>
  </si>
  <si>
    <t>Uoplyst</t>
  </si>
  <si>
    <t>Ørby By, Tranebjerg</t>
  </si>
  <si>
    <t>3d</t>
  </si>
  <si>
    <t>570715000000063107</t>
  </si>
  <si>
    <t>Nordtank</t>
  </si>
  <si>
    <t>22/7,5 kW</t>
  </si>
  <si>
    <t>Permelille by,tranebjerg</t>
  </si>
  <si>
    <t>1k</t>
  </si>
  <si>
    <t>570715000000079979</t>
  </si>
  <si>
    <t>Kongsted</t>
  </si>
  <si>
    <t>Kongsted 22</t>
  </si>
  <si>
    <t>Langmark by - Besser</t>
  </si>
  <si>
    <t>4e</t>
  </si>
  <si>
    <t>570715000000083662</t>
  </si>
  <si>
    <t>22 kW</t>
  </si>
  <si>
    <t>hårmark by, Koldby</t>
  </si>
  <si>
    <t>10q</t>
  </si>
  <si>
    <t>Fortrængte ton CO2 fra kulkraftværker</t>
  </si>
  <si>
    <t>-</t>
  </si>
  <si>
    <t>CO2 ballance</t>
  </si>
  <si>
    <t>Elforbrug + Fyringsolie + Transport - VE produktion       [Fjernvarme på Samsø er CO2 neutral]</t>
  </si>
  <si>
    <t>Ton CO2 pr. indbygger</t>
  </si>
  <si>
    <t>Brændstof data; Bezin, Diesel, Fyringsolie</t>
  </si>
  <si>
    <t>Data leveret fra komunens leverandører</t>
  </si>
  <si>
    <t>Data fra OK benzin (ingen data for 2007)</t>
  </si>
  <si>
    <t>via http://www.q8.dk/Service/Kundeservice.aspx</t>
  </si>
  <si>
    <t>Email til OK med listen af kortnumre og bed om nye data</t>
  </si>
  <si>
    <t>ok@ok.dk</t>
  </si>
  <si>
    <t>Nye data hentes her:</t>
  </si>
  <si>
    <t>http://www.ens.dk/da-dk/info/talogkort/statistik_og_noegletal/oversigt_over_energisektoren/stamdataregister_vindmoeller/Sider/forside.aspx</t>
  </si>
  <si>
    <t>Kontakt NRGi</t>
  </si>
  <si>
    <t>Direkte</t>
  </si>
  <si>
    <r>
      <t>Annica</t>
    </r>
    <r>
      <rPr>
        <b/>
        <sz val="10"/>
        <color indexed="12"/>
        <rFont val="Arial"/>
        <family val="2"/>
      </rPr>
      <t> Andersen</t>
    </r>
  </si>
  <si>
    <t>+45 7518 8734</t>
  </si>
  <si>
    <t>SYD ENERGI</t>
  </si>
  <si>
    <t>anan@sydenergi.dk</t>
  </si>
  <si>
    <t>Bed om data for Samsø Kommune- Evt medsend listen af installationsnumre - bemærk at der kan komme nye installationer til.</t>
  </si>
  <si>
    <t>Levers udtræk for hele Samsø kommune skal der luges ud i enkelte poster, fx spildevandsforsyningens målere og andre målere som ikke er Samsø Kommunes</t>
  </si>
  <si>
    <t>Diesel TOTAL</t>
  </si>
  <si>
    <t>Benzin TOTAL</t>
  </si>
  <si>
    <t>Kommunale møller</t>
  </si>
  <si>
    <t>Faktisk/Pass on</t>
  </si>
  <si>
    <t>Omk. dato</t>
  </si>
  <si>
    <t>Omk. ugedag</t>
  </si>
  <si>
    <t>Reg. nr.</t>
  </si>
  <si>
    <t>Omk. type (Dansk)</t>
  </si>
  <si>
    <t>Liter (kun brændstof)</t>
  </si>
  <si>
    <t>Beløb netto</t>
  </si>
  <si>
    <t>Beløb moms</t>
  </si>
  <si>
    <t>Beløb brutto</t>
  </si>
  <si>
    <t>Km</t>
  </si>
  <si>
    <t>Leverandør</t>
  </si>
  <si>
    <t>Passon</t>
  </si>
  <si>
    <t>Onsdag</t>
  </si>
  <si>
    <t>ZU53537</t>
  </si>
  <si>
    <t>Blyfri 95 Oktan</t>
  </si>
  <si>
    <t>Kuwait , LANGGADE 24 TRANEBJE</t>
  </si>
  <si>
    <t>ZU53538</t>
  </si>
  <si>
    <t>ZU53540</t>
  </si>
  <si>
    <t>ZV53428</t>
  </si>
  <si>
    <t>Tirsdag</t>
  </si>
  <si>
    <t>ZU53536</t>
  </si>
  <si>
    <t>ZU53541</t>
  </si>
  <si>
    <t>ZV53424</t>
  </si>
  <si>
    <t>Mandag</t>
  </si>
  <si>
    <t>ZU53542</t>
  </si>
  <si>
    <t>ZU53543</t>
  </si>
  <si>
    <t>ZV53427</t>
  </si>
  <si>
    <t>Søndag</t>
  </si>
  <si>
    <t>Lørdag</t>
  </si>
  <si>
    <t>ZV53426</t>
  </si>
  <si>
    <t>Torsdag</t>
  </si>
  <si>
    <t>Blyfri 92 Oktan</t>
  </si>
  <si>
    <t>ZU53539</t>
  </si>
  <si>
    <t>ZV53425</t>
  </si>
  <si>
    <t>Fredag</t>
  </si>
  <si>
    <t>Specialbenzin</t>
  </si>
  <si>
    <t>Let Diesel eller Gas</t>
  </si>
  <si>
    <t>Vask</t>
  </si>
  <si>
    <t>Sum Passon</t>
  </si>
  <si>
    <t>General total</t>
  </si>
  <si>
    <t>Data fra Kommune leasing 2009</t>
  </si>
  <si>
    <t>Mail til Kommuneleasing (www.kommuneleasing.dk) , med ønske om tankninger for året på aftalerne ; A10391 og A11802</t>
  </si>
  <si>
    <t>g/kWh</t>
  </si>
  <si>
    <t>bogført beløb hjemmeplejen</t>
  </si>
  <si>
    <t>kørte km hjemmeplejen</t>
  </si>
  <si>
    <t>kørte km hele kom</t>
  </si>
  <si>
    <t>kørte km i andre afd</t>
  </si>
  <si>
    <t>andel hj.</t>
  </si>
  <si>
    <t>km/l</t>
  </si>
  <si>
    <t>brændstof</t>
  </si>
  <si>
    <t>Data fra Økonomi afdelingen - kilometer i egen bil</t>
  </si>
  <si>
    <t>Email til Q8 - Når du næste år henvender dig, kan du oplyse, at du skal bruge en forbrugsoversigt på Samlekontonummer 90056347 - evt suppleret med kontonumrene</t>
  </si>
  <si>
    <t>Salg til private på øens havne- skal ikke med i regnskabet</t>
  </si>
  <si>
    <t>From Date</t>
  </si>
  <si>
    <t>To Date</t>
  </si>
  <si>
    <t>View By</t>
  </si>
  <si>
    <t>Period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</si>
  <si>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</si>
  <si>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</si>
  <si>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</si>
  <si>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</si>
  <si>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</si>
  <si>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</si>
  <si>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</si>
  <si>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</si>
  <si>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</si>
  <si>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</si>
  <si>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2010 - 12</t>
  </si>
  <si>
    <t>2010 - 11</t>
  </si>
  <si>
    <t>2010 - 10</t>
  </si>
  <si>
    <t>2010 - 9</t>
  </si>
  <si>
    <t>2010 - 8</t>
  </si>
  <si>
    <t>2010 - 7</t>
  </si>
  <si>
    <t>2010 - 6</t>
  </si>
  <si>
    <t>2010 - 5</t>
  </si>
  <si>
    <t>2010 - 4</t>
  </si>
  <si>
    <t>2010 - 3</t>
  </si>
  <si>
    <t>2010 - 2</t>
  </si>
  <si>
    <t>2010 - 1</t>
  </si>
  <si>
    <t>Totals</t>
  </si>
  <si>
    <t>Average</t>
  </si>
  <si>
    <t>Sum</t>
  </si>
  <si>
    <t>http://www.samsohavvind.dk/windfarm/</t>
  </si>
  <si>
    <t>Data kan også hentes på Samsø Havvinds hjemmeside - det er dog uvist hvilke af møllerne der er kommunens - indtil der er fundet ud af det bruger jeg gennemsnittet ved at dividere med 2 (sk har 50% af møllerne)</t>
  </si>
  <si>
    <t>data for 2010 foreligger ikke endnu fra ENS - Samsø Havvind data brugt, se underark</t>
  </si>
  <si>
    <t>Data fra Kommune leasing 2010</t>
  </si>
  <si>
    <t>Kuwait , ABSALONSVEJ 14 HERNI</t>
  </si>
  <si>
    <t>forbrug 2010</t>
  </si>
  <si>
    <t xml:space="preserve"> CO2  (Kuldioxid) ved elproduktion, Vestdanmark 2009</t>
  </si>
</sst>
</file>

<file path=xl/styles.xml><?xml version="1.0" encoding="utf-8"?>
<styleSheet xmlns="http://schemas.openxmlformats.org/spreadsheetml/2006/main">
  <numFmts count="12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,000\ &quot;litter&quot;"/>
    <numFmt numFmtId="165" formatCode="0.0"/>
    <numFmt numFmtId="166" formatCode="_ * #,##0_ ;_ * \-#,##0_ ;_ * &quot;-&quot;??_ ;_ @_ "/>
    <numFmt numFmtId="167" formatCode="0,000\ &quot;kWh&quot;"/>
    <numFmt numFmtId="168" formatCode="_ * #,##0.0_ ;_ * \-#,##0.0_ ;_ * &quot;-&quot;??_ ;_ @_ "/>
    <numFmt numFmtId="169" formatCode="#,###\ &quot;liter&quot;"/>
    <numFmt numFmtId="170" formatCode="#,###\ &quot;kWh&quot;"/>
    <numFmt numFmtId="171" formatCode="_(&quot;kr&quot;\ * #,##0_);_(&quot;kr&quot;\ * \(#,##0\);_(&quot;kr&quot;\ * &quot;-&quot;??_);_(@_)"/>
    <numFmt numFmtId="172" formatCode="0.0%"/>
    <numFmt numFmtId="173" formatCode="&quot;&quot;0&quot;&quot;"/>
  </numFmts>
  <fonts count="4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u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Tahoma"/>
    </font>
    <font>
      <b/>
      <sz val="20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Calibri"/>
      <family val="2"/>
    </font>
    <font>
      <b/>
      <i/>
      <sz val="11"/>
      <color indexed="9"/>
      <name val="Calibri"/>
      <family val="2"/>
    </font>
    <font>
      <b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7.5"/>
      <color indexed="8"/>
      <name val="Verdana"/>
      <family val="2"/>
    </font>
    <font>
      <sz val="11"/>
      <color indexed="8"/>
      <name val="Arial"/>
      <family val="2"/>
    </font>
    <font>
      <sz val="7.5"/>
      <color indexed="23"/>
      <name val="Verdana"/>
      <family val="2"/>
    </font>
    <font>
      <sz val="7.5"/>
      <color indexed="20"/>
      <name val="Sans-serif"/>
    </font>
    <font>
      <b/>
      <sz val="7.5"/>
      <color indexed="12"/>
      <name val="Sans-serif"/>
    </font>
    <font>
      <sz val="10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18" applyNumberFormat="0" applyFont="0" applyAlignment="0" applyProtection="0"/>
    <xf numFmtId="0" fontId="44" fillId="20" borderId="1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4" fontId="36" fillId="0" borderId="0" applyFill="0" applyBorder="0" applyAlignment="0" applyProtection="0"/>
    <xf numFmtId="9" fontId="1" fillId="0" borderId="0" applyFont="0" applyFill="0" applyBorder="0" applyAlignment="0" applyProtection="0"/>
    <xf numFmtId="0" fontId="47" fillId="23" borderId="0" applyNumberFormat="0" applyBorder="0" applyAlignment="0" applyProtection="0"/>
    <xf numFmtId="44" fontId="1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9" fillId="0" borderId="0" xfId="0" applyFont="1"/>
    <xf numFmtId="0" fontId="0" fillId="0" borderId="0" xfId="0" applyNumberFormat="1"/>
    <xf numFmtId="49" fontId="0" fillId="0" borderId="0" xfId="0" applyNumberFormat="1"/>
    <xf numFmtId="0" fontId="42" fillId="16" borderId="3" xfId="2" applyBorder="1"/>
    <xf numFmtId="165" fontId="42" fillId="18" borderId="3" xfId="4" applyNumberFormat="1" applyBorder="1"/>
    <xf numFmtId="164" fontId="42" fillId="17" borderId="3" xfId="3" applyNumberFormat="1" applyBorder="1"/>
    <xf numFmtId="1" fontId="42" fillId="17" borderId="3" xfId="3" applyNumberFormat="1" applyBorder="1"/>
    <xf numFmtId="0" fontId="11" fillId="21" borderId="3" xfId="9" applyFont="1" applyBorder="1"/>
    <xf numFmtId="0" fontId="12" fillId="21" borderId="3" xfId="9" applyFont="1" applyBorder="1"/>
    <xf numFmtId="0" fontId="7" fillId="17" borderId="3" xfId="3" applyFont="1" applyBorder="1"/>
    <xf numFmtId="0" fontId="7" fillId="18" borderId="3" xfId="4" applyFont="1" applyBorder="1"/>
    <xf numFmtId="0" fontId="7" fillId="16" borderId="3" xfId="2" applyFont="1" applyBorder="1"/>
    <xf numFmtId="1" fontId="2" fillId="16" borderId="3" xfId="2" applyNumberFormat="1" applyFont="1" applyBorder="1"/>
    <xf numFmtId="165" fontId="2" fillId="18" borderId="3" xfId="4" applyNumberFormat="1" applyFont="1" applyBorder="1"/>
    <xf numFmtId="1" fontId="2" fillId="17" borderId="3" xfId="3" applyNumberFormat="1" applyFont="1" applyBorder="1"/>
    <xf numFmtId="9" fontId="1" fillId="3" borderId="3" xfId="12" applyFill="1" applyBorder="1"/>
    <xf numFmtId="0" fontId="10" fillId="22" borderId="3" xfId="10" applyFont="1" applyBorder="1"/>
    <xf numFmtId="0" fontId="43" fillId="22" borderId="3" xfId="10" applyBorder="1"/>
    <xf numFmtId="0" fontId="5" fillId="22" borderId="3" xfId="10" applyFont="1" applyBorder="1"/>
    <xf numFmtId="9" fontId="12" fillId="7" borderId="3" xfId="12" applyFont="1" applyFill="1" applyBorder="1"/>
    <xf numFmtId="1" fontId="42" fillId="18" borderId="3" xfId="4" applyNumberFormat="1" applyBorder="1"/>
    <xf numFmtId="9" fontId="42" fillId="18" borderId="3" xfId="4" applyNumberFormat="1" applyBorder="1"/>
    <xf numFmtId="9" fontId="42" fillId="17" borderId="3" xfId="3" applyNumberFormat="1" applyBorder="1"/>
    <xf numFmtId="0" fontId="45" fillId="0" borderId="0" xfId="7"/>
    <xf numFmtId="9" fontId="1" fillId="2" borderId="3" xfId="12" applyFont="1" applyFill="1" applyBorder="1"/>
    <xf numFmtId="0" fontId="7" fillId="18" borderId="4" xfId="4" applyFont="1" applyBorder="1"/>
    <xf numFmtId="0" fontId="7" fillId="18" borderId="5" xfId="4" applyFont="1" applyBorder="1"/>
    <xf numFmtId="0" fontId="7" fillId="18" borderId="6" xfId="4" applyFont="1" applyBorder="1"/>
    <xf numFmtId="0" fontId="42" fillId="18" borderId="4" xfId="4" applyBorder="1"/>
    <xf numFmtId="0" fontId="42" fillId="18" borderId="5" xfId="4" applyBorder="1"/>
    <xf numFmtId="0" fontId="2" fillId="18" borderId="4" xfId="4" applyFont="1" applyBorder="1"/>
    <xf numFmtId="0" fontId="2" fillId="18" borderId="5" xfId="4" applyFont="1" applyBorder="1"/>
    <xf numFmtId="0" fontId="42" fillId="18" borderId="6" xfId="4" applyBorder="1"/>
    <xf numFmtId="0" fontId="2" fillId="18" borderId="6" xfId="4" applyFont="1" applyBorder="1"/>
    <xf numFmtId="0" fontId="7" fillId="17" borderId="4" xfId="3" applyFont="1" applyBorder="1"/>
    <xf numFmtId="0" fontId="7" fillId="17" borderId="5" xfId="3" applyFont="1" applyBorder="1"/>
    <xf numFmtId="0" fontId="42" fillId="17" borderId="4" xfId="3" applyBorder="1"/>
    <xf numFmtId="0" fontId="42" fillId="17" borderId="5" xfId="3" applyBorder="1"/>
    <xf numFmtId="0" fontId="2" fillId="17" borderId="4" xfId="3" applyFont="1" applyBorder="1"/>
    <xf numFmtId="0" fontId="2" fillId="17" borderId="5" xfId="3" applyFont="1" applyBorder="1"/>
    <xf numFmtId="0" fontId="2" fillId="17" borderId="6" xfId="3" applyFont="1" applyBorder="1"/>
    <xf numFmtId="0" fontId="42" fillId="17" borderId="6" xfId="3" applyBorder="1"/>
    <xf numFmtId="0" fontId="7" fillId="17" borderId="6" xfId="3" applyFont="1" applyBorder="1"/>
    <xf numFmtId="0" fontId="43" fillId="22" borderId="4" xfId="10" applyBorder="1"/>
    <xf numFmtId="0" fontId="43" fillId="22" borderId="5" xfId="10" applyBorder="1"/>
    <xf numFmtId="0" fontId="43" fillId="22" borderId="6" xfId="10" applyBorder="1"/>
    <xf numFmtId="0" fontId="12" fillId="21" borderId="4" xfId="9" applyFont="1" applyBorder="1"/>
    <xf numFmtId="0" fontId="12" fillId="21" borderId="5" xfId="9" applyFont="1" applyBorder="1"/>
    <xf numFmtId="0" fontId="12" fillId="21" borderId="6" xfId="9" applyFont="1" applyBorder="1"/>
    <xf numFmtId="0" fontId="2" fillId="16" borderId="4" xfId="2" applyFont="1" applyBorder="1"/>
    <xf numFmtId="0" fontId="42" fillId="16" borderId="5" xfId="2" applyBorder="1"/>
    <xf numFmtId="0" fontId="2" fillId="16" borderId="5" xfId="2" applyFont="1" applyBorder="1"/>
    <xf numFmtId="0" fontId="2" fillId="16" borderId="6" xfId="2" applyFont="1" applyBorder="1"/>
    <xf numFmtId="166" fontId="12" fillId="7" borderId="3" xfId="1" applyNumberFormat="1" applyFont="1" applyFill="1" applyBorder="1"/>
    <xf numFmtId="49" fontId="14" fillId="8" borderId="7" xfId="0" applyNumberFormat="1" applyFont="1" applyFill="1" applyBorder="1" applyAlignment="1">
      <alignment horizontal="left"/>
    </xf>
    <xf numFmtId="49" fontId="14" fillId="8" borderId="8" xfId="0" applyNumberFormat="1" applyFont="1" applyFill="1" applyBorder="1" applyAlignment="1">
      <alignment horizontal="left"/>
    </xf>
    <xf numFmtId="49" fontId="14" fillId="8" borderId="8" xfId="0" applyNumberFormat="1" applyFont="1" applyFill="1" applyBorder="1" applyAlignment="1">
      <alignment horizontal="center"/>
    </xf>
    <xf numFmtId="49" fontId="14" fillId="8" borderId="0" xfId="0" applyNumberFormat="1" applyFont="1" applyFill="1" applyBorder="1" applyAlignment="1">
      <alignment horizontal="center"/>
    </xf>
    <xf numFmtId="49" fontId="14" fillId="8" borderId="9" xfId="0" applyNumberFormat="1" applyFont="1" applyFill="1" applyBorder="1" applyAlignment="1">
      <alignment horizontal="center"/>
    </xf>
    <xf numFmtId="49" fontId="14" fillId="8" borderId="8" xfId="0" applyNumberFormat="1" applyFont="1" applyFill="1" applyBorder="1" applyAlignment="1">
      <alignment horizontal="left" indent="1"/>
    </xf>
    <xf numFmtId="3" fontId="14" fillId="0" borderId="7" xfId="0" applyNumberFormat="1" applyFont="1" applyBorder="1"/>
    <xf numFmtId="3" fontId="14" fillId="0" borderId="10" xfId="0" applyNumberFormat="1" applyFont="1" applyBorder="1"/>
    <xf numFmtId="3" fontId="14" fillId="0" borderId="11" xfId="0" applyNumberFormat="1" applyFont="1" applyBorder="1"/>
    <xf numFmtId="3" fontId="14" fillId="0" borderId="8" xfId="0" applyNumberFormat="1" applyFont="1" applyBorder="1"/>
    <xf numFmtId="3" fontId="14" fillId="0" borderId="0" xfId="0" applyNumberFormat="1" applyFont="1" applyBorder="1"/>
    <xf numFmtId="3" fontId="14" fillId="0" borderId="9" xfId="0" applyNumberFormat="1" applyFont="1" applyBorder="1"/>
    <xf numFmtId="3" fontId="0" fillId="0" borderId="8" xfId="0" applyNumberFormat="1" applyFill="1" applyBorder="1"/>
    <xf numFmtId="3" fontId="0" fillId="0" borderId="0" xfId="0" applyNumberFormat="1" applyFill="1" applyBorder="1"/>
    <xf numFmtId="3" fontId="0" fillId="0" borderId="9" xfId="0" applyNumberFormat="1" applyFill="1" applyBorder="1"/>
    <xf numFmtId="3" fontId="0" fillId="0" borderId="0" xfId="0" applyNumberFormat="1" applyBorder="1"/>
    <xf numFmtId="49" fontId="14" fillId="8" borderId="12" xfId="0" applyNumberFormat="1" applyFont="1" applyFill="1" applyBorder="1" applyAlignment="1">
      <alignment horizontal="left" indent="1"/>
    </xf>
    <xf numFmtId="3" fontId="0" fillId="0" borderId="12" xfId="0" applyNumberFormat="1" applyFill="1" applyBorder="1"/>
    <xf numFmtId="3" fontId="0" fillId="0" borderId="13" xfId="0" applyNumberFormat="1" applyFill="1" applyBorder="1"/>
    <xf numFmtId="3" fontId="0" fillId="0" borderId="14" xfId="0" applyNumberFormat="1" applyFill="1" applyBorder="1"/>
    <xf numFmtId="3" fontId="14" fillId="0" borderId="12" xfId="0" applyNumberFormat="1" applyFont="1" applyBorder="1"/>
    <xf numFmtId="3" fontId="0" fillId="0" borderId="13" xfId="0" applyNumberFormat="1" applyBorder="1"/>
    <xf numFmtId="3" fontId="14" fillId="0" borderId="14" xfId="0" applyNumberFormat="1" applyFont="1" applyBorder="1"/>
    <xf numFmtId="3" fontId="0" fillId="0" borderId="0" xfId="0" applyNumberFormat="1"/>
    <xf numFmtId="49" fontId="0" fillId="9" borderId="0" xfId="0" applyNumberFormat="1" applyFill="1" applyBorder="1"/>
    <xf numFmtId="14" fontId="0" fillId="9" borderId="0" xfId="0" applyNumberFormat="1" applyFill="1" applyBorder="1"/>
    <xf numFmtId="0" fontId="15" fillId="9" borderId="0" xfId="0" applyFont="1" applyFill="1" applyBorder="1"/>
    <xf numFmtId="14" fontId="16" fillId="9" borderId="0" xfId="0" applyNumberFormat="1" applyFont="1" applyFill="1" applyBorder="1"/>
    <xf numFmtId="0" fontId="16" fillId="9" borderId="0" xfId="0" applyFont="1" applyFill="1" applyBorder="1"/>
    <xf numFmtId="0" fontId="0" fillId="9" borderId="0" xfId="0" applyFill="1" applyBorder="1"/>
    <xf numFmtId="0" fontId="0" fillId="9" borderId="0" xfId="0" applyFill="1"/>
    <xf numFmtId="0" fontId="16" fillId="0" borderId="0" xfId="0" applyFont="1"/>
    <xf numFmtId="0" fontId="17" fillId="9" borderId="0" xfId="0" applyFont="1" applyFill="1" applyBorder="1"/>
    <xf numFmtId="14" fontId="18" fillId="9" borderId="0" xfId="0" applyNumberFormat="1" applyFont="1" applyFill="1" applyBorder="1"/>
    <xf numFmtId="0" fontId="18" fillId="9" borderId="0" xfId="0" applyFont="1" applyFill="1" applyBorder="1"/>
    <xf numFmtId="0" fontId="19" fillId="9" borderId="0" xfId="0" applyFont="1" applyFill="1" applyBorder="1"/>
    <xf numFmtId="0" fontId="0" fillId="9" borderId="13" xfId="0" applyFill="1" applyBorder="1"/>
    <xf numFmtId="0" fontId="0" fillId="0" borderId="0" xfId="0" applyFill="1"/>
    <xf numFmtId="0" fontId="0" fillId="10" borderId="0" xfId="0" applyFill="1"/>
    <xf numFmtId="49" fontId="0" fillId="10" borderId="0" xfId="0" applyNumberFormat="1" applyFill="1" applyBorder="1"/>
    <xf numFmtId="0" fontId="20" fillId="9" borderId="0" xfId="0" applyFont="1" applyFill="1" applyBorder="1"/>
    <xf numFmtId="0" fontId="0" fillId="10" borderId="0" xfId="0" applyFill="1" applyBorder="1"/>
    <xf numFmtId="49" fontId="21" fillId="10" borderId="6" xfId="0" applyNumberFormat="1" applyFont="1" applyFill="1" applyBorder="1"/>
    <xf numFmtId="14" fontId="0" fillId="10" borderId="6" xfId="0" applyNumberFormat="1" applyFill="1" applyBorder="1"/>
    <xf numFmtId="0" fontId="0" fillId="10" borderId="6" xfId="0" applyFill="1" applyBorder="1"/>
    <xf numFmtId="49" fontId="0" fillId="10" borderId="6" xfId="0" applyNumberFormat="1" applyFill="1" applyBorder="1"/>
    <xf numFmtId="49" fontId="0" fillId="10" borderId="13" xfId="0" applyNumberFormat="1" applyFill="1" applyBorder="1"/>
    <xf numFmtId="1" fontId="21" fillId="11" borderId="6" xfId="0" applyNumberFormat="1" applyFont="1" applyFill="1" applyBorder="1"/>
    <xf numFmtId="0" fontId="0" fillId="11" borderId="6" xfId="0" applyFill="1" applyBorder="1"/>
    <xf numFmtId="1" fontId="0" fillId="11" borderId="6" xfId="0" applyNumberFormat="1" applyFill="1" applyBorder="1"/>
    <xf numFmtId="49" fontId="0" fillId="10" borderId="0" xfId="0" applyNumberFormat="1" applyFill="1" applyBorder="1" applyAlignment="1">
      <alignment horizontal="center" wrapText="1"/>
    </xf>
    <xf numFmtId="14" fontId="22" fillId="10" borderId="15" xfId="0" applyNumberFormat="1" applyFont="1" applyFill="1" applyBorder="1"/>
    <xf numFmtId="0" fontId="23" fillId="10" borderId="0" xfId="0" applyFont="1" applyFill="1" applyBorder="1" applyAlignment="1"/>
    <xf numFmtId="0" fontId="22" fillId="10" borderId="0" xfId="0" applyFont="1" applyFill="1" applyBorder="1" applyAlignment="1">
      <alignment wrapText="1"/>
    </xf>
    <xf numFmtId="0" fontId="22" fillId="10" borderId="0" xfId="0" applyFont="1" applyFill="1" applyBorder="1"/>
    <xf numFmtId="0" fontId="22" fillId="10" borderId="9" xfId="0" applyFont="1" applyFill="1" applyBorder="1"/>
    <xf numFmtId="0" fontId="23" fillId="10" borderId="8" xfId="0" applyFont="1" applyFill="1" applyBorder="1" applyAlignment="1">
      <alignment horizontal="left" wrapText="1"/>
    </xf>
    <xf numFmtId="0" fontId="23" fillId="10" borderId="0" xfId="0" applyFont="1" applyFill="1" applyBorder="1" applyAlignment="1">
      <alignment horizontal="left" wrapText="1"/>
    </xf>
    <xf numFmtId="49" fontId="22" fillId="10" borderId="0" xfId="0" applyNumberFormat="1" applyFont="1" applyFill="1" applyBorder="1"/>
    <xf numFmtId="0" fontId="23" fillId="11" borderId="0" xfId="0" applyFont="1" applyFill="1" applyBorder="1"/>
    <xf numFmtId="0" fontId="0" fillId="11" borderId="0" xfId="0" applyFill="1" applyBorder="1"/>
    <xf numFmtId="17" fontId="0" fillId="11" borderId="9" xfId="0" applyNumberFormat="1" applyFill="1" applyBorder="1"/>
    <xf numFmtId="49" fontId="22" fillId="10" borderId="9" xfId="0" applyNumberFormat="1" applyFont="1" applyFill="1" applyBorder="1"/>
    <xf numFmtId="14" fontId="22" fillId="10" borderId="9" xfId="0" applyNumberFormat="1" applyFont="1" applyFill="1" applyBorder="1"/>
    <xf numFmtId="0" fontId="0" fillId="11" borderId="9" xfId="0" applyFill="1" applyBorder="1"/>
    <xf numFmtId="17" fontId="0" fillId="11" borderId="0" xfId="0" applyNumberFormat="1" applyFill="1" applyBorder="1"/>
    <xf numFmtId="0" fontId="0" fillId="11" borderId="9" xfId="0" applyFill="1" applyBorder="1" applyAlignment="1">
      <alignment horizontal="right"/>
    </xf>
    <xf numFmtId="49" fontId="0" fillId="10" borderId="14" xfId="0" applyNumberFormat="1" applyFill="1" applyBorder="1" applyAlignment="1">
      <alignment horizontal="center" wrapText="1"/>
    </xf>
    <xf numFmtId="14" fontId="0" fillId="10" borderId="16" xfId="0" applyNumberFormat="1" applyFill="1" applyBorder="1" applyAlignment="1">
      <alignment horizontal="center" wrapText="1"/>
    </xf>
    <xf numFmtId="0" fontId="0" fillId="10" borderId="16" xfId="0" applyFill="1" applyBorder="1" applyAlignment="1">
      <alignment horizontal="center" wrapText="1"/>
    </xf>
    <xf numFmtId="0" fontId="0" fillId="10" borderId="14" xfId="0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49" fontId="0" fillId="10" borderId="12" xfId="0" applyNumberFormat="1" applyFill="1" applyBorder="1" applyAlignment="1">
      <alignment horizontal="center" wrapText="1"/>
    </xf>
    <xf numFmtId="0" fontId="0" fillId="11" borderId="13" xfId="0" applyFill="1" applyBorder="1"/>
    <xf numFmtId="0" fontId="0" fillId="11" borderId="14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49" fontId="0" fillId="0" borderId="0" xfId="0" applyNumberFormat="1" applyFill="1" applyBorder="1"/>
    <xf numFmtId="14" fontId="0" fillId="0" borderId="0" xfId="0" applyNumberFormat="1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10" xfId="0" applyFill="1" applyBorder="1"/>
    <xf numFmtId="0" fontId="0" fillId="12" borderId="0" xfId="0" applyFill="1" applyBorder="1"/>
    <xf numFmtId="49" fontId="21" fillId="12" borderId="6" xfId="0" applyNumberFormat="1" applyFont="1" applyFill="1" applyBorder="1"/>
    <xf numFmtId="14" fontId="0" fillId="12" borderId="6" xfId="0" applyNumberFormat="1" applyFill="1" applyBorder="1"/>
    <xf numFmtId="0" fontId="0" fillId="12" borderId="6" xfId="0" applyFill="1" applyBorder="1"/>
    <xf numFmtId="49" fontId="0" fillId="12" borderId="6" xfId="0" applyNumberFormat="1" applyFill="1" applyBorder="1"/>
    <xf numFmtId="1" fontId="21" fillId="13" borderId="13" xfId="0" applyNumberFormat="1" applyFont="1" applyFill="1" applyBorder="1"/>
    <xf numFmtId="0" fontId="0" fillId="13" borderId="13" xfId="0" applyFill="1" applyBorder="1"/>
    <xf numFmtId="0" fontId="23" fillId="13" borderId="13" xfId="0" applyFont="1" applyFill="1" applyBorder="1"/>
    <xf numFmtId="49" fontId="22" fillId="12" borderId="9" xfId="0" applyNumberFormat="1" applyFont="1" applyFill="1" applyBorder="1"/>
    <xf numFmtId="14" fontId="22" fillId="12" borderId="15" xfId="0" applyNumberFormat="1" applyFont="1" applyFill="1" applyBorder="1"/>
    <xf numFmtId="0" fontId="23" fillId="12" borderId="0" xfId="0" applyFont="1" applyFill="1" applyBorder="1" applyAlignment="1"/>
    <xf numFmtId="0" fontId="22" fillId="12" borderId="0" xfId="0" applyFont="1" applyFill="1" applyBorder="1" applyAlignment="1">
      <alignment wrapText="1"/>
    </xf>
    <xf numFmtId="0" fontId="22" fillId="12" borderId="0" xfId="0" applyFont="1" applyFill="1" applyBorder="1"/>
    <xf numFmtId="0" fontId="22" fillId="12" borderId="9" xfId="0" applyFont="1" applyFill="1" applyBorder="1"/>
    <xf numFmtId="0" fontId="23" fillId="12" borderId="8" xfId="0" applyFont="1" applyFill="1" applyBorder="1" applyAlignment="1">
      <alignment horizontal="left" wrapText="1"/>
    </xf>
    <xf numFmtId="0" fontId="23" fillId="12" borderId="0" xfId="0" applyFont="1" applyFill="1" applyBorder="1" applyAlignment="1">
      <alignment horizontal="left" wrapText="1"/>
    </xf>
    <xf numFmtId="49" fontId="22" fillId="12" borderId="0" xfId="0" applyNumberFormat="1" applyFont="1" applyFill="1" applyBorder="1"/>
    <xf numFmtId="0" fontId="23" fillId="13" borderId="0" xfId="0" applyFont="1" applyFill="1" applyBorder="1"/>
    <xf numFmtId="0" fontId="0" fillId="13" borderId="0" xfId="0" applyFill="1" applyBorder="1"/>
    <xf numFmtId="0" fontId="0" fillId="13" borderId="9" xfId="0" applyFill="1" applyBorder="1"/>
    <xf numFmtId="49" fontId="0" fillId="12" borderId="9" xfId="0" applyNumberFormat="1" applyFill="1" applyBorder="1" applyAlignment="1">
      <alignment horizontal="center" wrapText="1"/>
    </xf>
    <xf numFmtId="14" fontId="22" fillId="12" borderId="9" xfId="0" applyNumberFormat="1" applyFont="1" applyFill="1" applyBorder="1"/>
    <xf numFmtId="17" fontId="0" fillId="13" borderId="0" xfId="0" applyNumberFormat="1" applyFill="1" applyBorder="1"/>
    <xf numFmtId="0" fontId="0" fillId="13" borderId="9" xfId="0" applyFill="1" applyBorder="1" applyAlignment="1">
      <alignment horizontal="right"/>
    </xf>
    <xf numFmtId="49" fontId="0" fillId="12" borderId="14" xfId="0" applyNumberFormat="1" applyFill="1" applyBorder="1" applyAlignment="1">
      <alignment horizontal="center" wrapText="1"/>
    </xf>
    <xf numFmtId="14" fontId="0" fillId="12" borderId="16" xfId="0" applyNumberFormat="1" applyFill="1" applyBorder="1" applyAlignment="1">
      <alignment horizontal="center" wrapText="1"/>
    </xf>
    <xf numFmtId="14" fontId="0" fillId="12" borderId="14" xfId="0" applyNumberFormat="1" applyFill="1" applyBorder="1" applyAlignment="1">
      <alignment horizontal="center" wrapText="1"/>
    </xf>
    <xf numFmtId="0" fontId="0" fillId="12" borderId="16" xfId="0" applyFill="1" applyBorder="1" applyAlignment="1">
      <alignment horizontal="center" wrapText="1"/>
    </xf>
    <xf numFmtId="0" fontId="0" fillId="12" borderId="14" xfId="0" applyFill="1" applyBorder="1" applyAlignment="1">
      <alignment horizontal="center" wrapText="1"/>
    </xf>
    <xf numFmtId="49" fontId="0" fillId="12" borderId="12" xfId="0" applyNumberFormat="1" applyFill="1" applyBorder="1" applyAlignment="1">
      <alignment horizontal="center" wrapText="1"/>
    </xf>
    <xf numFmtId="0" fontId="0" fillId="13" borderId="13" xfId="0" applyFill="1" applyBorder="1" applyAlignment="1">
      <alignment horizontal="center"/>
    </xf>
    <xf numFmtId="0" fontId="0" fillId="13" borderId="14" xfId="0" applyFill="1" applyBorder="1"/>
    <xf numFmtId="14" fontId="0" fillId="0" borderId="0" xfId="0" applyNumberFormat="1"/>
    <xf numFmtId="3" fontId="43" fillId="22" borderId="3" xfId="10" applyNumberFormat="1" applyBorder="1"/>
    <xf numFmtId="167" fontId="43" fillId="22" borderId="3" xfId="10" applyNumberFormat="1" applyBorder="1"/>
    <xf numFmtId="9" fontId="8" fillId="4" borderId="3" xfId="12" applyFont="1" applyFill="1" applyBorder="1"/>
    <xf numFmtId="0" fontId="43" fillId="21" borderId="5" xfId="9" applyBorder="1"/>
    <xf numFmtId="0" fontId="43" fillId="21" borderId="6" xfId="9" applyBorder="1"/>
    <xf numFmtId="0" fontId="43" fillId="21" borderId="4" xfId="9" applyBorder="1"/>
    <xf numFmtId="0" fontId="43" fillId="21" borderId="3" xfId="9" applyBorder="1"/>
    <xf numFmtId="165" fontId="43" fillId="21" borderId="3" xfId="9" applyNumberFormat="1" applyBorder="1"/>
    <xf numFmtId="9" fontId="43" fillId="21" borderId="3" xfId="9" applyNumberFormat="1" applyBorder="1"/>
    <xf numFmtId="0" fontId="0" fillId="0" borderId="0" xfId="0" applyBorder="1"/>
    <xf numFmtId="165" fontId="43" fillId="21" borderId="4" xfId="9" applyNumberFormat="1" applyBorder="1"/>
    <xf numFmtId="0" fontId="5" fillId="21" borderId="3" xfId="9" applyFont="1" applyBorder="1"/>
    <xf numFmtId="166" fontId="8" fillId="7" borderId="3" xfId="1" applyNumberFormat="1" applyFont="1" applyFill="1" applyBorder="1"/>
    <xf numFmtId="166" fontId="5" fillId="7" borderId="3" xfId="1" applyNumberFormat="1" applyFont="1" applyFill="1" applyBorder="1"/>
    <xf numFmtId="168" fontId="12" fillId="7" borderId="3" xfId="1" applyNumberFormat="1" applyFont="1" applyFill="1" applyBorder="1"/>
    <xf numFmtId="3" fontId="47" fillId="23" borderId="9" xfId="13" applyNumberFormat="1" applyBorder="1"/>
    <xf numFmtId="3" fontId="47" fillId="23" borderId="0" xfId="13" applyNumberFormat="1" applyBorder="1"/>
    <xf numFmtId="0" fontId="47" fillId="23" borderId="0" xfId="13"/>
    <xf numFmtId="169" fontId="1" fillId="3" borderId="3" xfId="1" applyNumberFormat="1" applyFill="1" applyBorder="1"/>
    <xf numFmtId="170" fontId="25" fillId="22" borderId="3" xfId="10" applyNumberFormat="1" applyFont="1" applyBorder="1"/>
    <xf numFmtId="0" fontId="26" fillId="21" borderId="3" xfId="9" applyFont="1" applyBorder="1"/>
    <xf numFmtId="0" fontId="13" fillId="19" borderId="18" xfId="5" applyFont="1"/>
    <xf numFmtId="49" fontId="13" fillId="19" borderId="18" xfId="5" applyNumberFormat="1" applyFont="1" applyAlignment="1">
      <alignment horizontal="left" indent="1"/>
    </xf>
    <xf numFmtId="0" fontId="0" fillId="19" borderId="18" xfId="5" applyFont="1"/>
    <xf numFmtId="0" fontId="24" fillId="19" borderId="18" xfId="5" applyFont="1" applyAlignment="1" applyProtection="1"/>
    <xf numFmtId="3" fontId="2" fillId="0" borderId="0" xfId="0" applyNumberFormat="1" applyFont="1"/>
    <xf numFmtId="0" fontId="7" fillId="16" borderId="5" xfId="2" applyFont="1" applyBorder="1"/>
    <xf numFmtId="0" fontId="7" fillId="16" borderId="6" xfId="2" applyFont="1" applyBorder="1"/>
    <xf numFmtId="0" fontId="7" fillId="16" borderId="4" xfId="2" applyFont="1" applyBorder="1"/>
    <xf numFmtId="0" fontId="1" fillId="16" borderId="5" xfId="2" applyFont="1" applyBorder="1"/>
    <xf numFmtId="0" fontId="1" fillId="16" borderId="6" xfId="2" applyFont="1" applyBorder="1"/>
    <xf numFmtId="0" fontId="1" fillId="16" borderId="4" xfId="2" applyFont="1" applyBorder="1"/>
    <xf numFmtId="170" fontId="1" fillId="16" borderId="3" xfId="2" applyNumberFormat="1" applyFont="1" applyBorder="1"/>
    <xf numFmtId="1" fontId="1" fillId="16" borderId="3" xfId="2" applyNumberFormat="1" applyFont="1" applyBorder="1"/>
    <xf numFmtId="0" fontId="1" fillId="18" borderId="5" xfId="4" applyFont="1" applyBorder="1"/>
    <xf numFmtId="0" fontId="1" fillId="18" borderId="6" xfId="4" applyFont="1" applyBorder="1"/>
    <xf numFmtId="0" fontId="1" fillId="18" borderId="4" xfId="4" applyFont="1" applyBorder="1"/>
    <xf numFmtId="169" fontId="1" fillId="18" borderId="3" xfId="4" applyNumberFormat="1" applyFont="1" applyBorder="1"/>
    <xf numFmtId="0" fontId="0" fillId="17" borderId="5" xfId="3" applyFont="1" applyBorder="1"/>
    <xf numFmtId="0" fontId="12" fillId="22" borderId="5" xfId="10" applyFont="1" applyBorder="1"/>
    <xf numFmtId="0" fontId="12" fillId="22" borderId="4" xfId="10" applyFont="1" applyBorder="1"/>
    <xf numFmtId="3" fontId="12" fillId="22" borderId="3" xfId="10" applyNumberFormat="1" applyFont="1" applyBorder="1"/>
    <xf numFmtId="0" fontId="12" fillId="22" borderId="3" xfId="10" applyFont="1" applyBorder="1"/>
    <xf numFmtId="0" fontId="8" fillId="21" borderId="5" xfId="9" applyFont="1" applyBorder="1"/>
    <xf numFmtId="0" fontId="8" fillId="21" borderId="6" xfId="9" applyFont="1" applyBorder="1"/>
    <xf numFmtId="0" fontId="8" fillId="21" borderId="4" xfId="9" applyFont="1" applyBorder="1"/>
    <xf numFmtId="0" fontId="8" fillId="21" borderId="3" xfId="9" applyFont="1" applyBorder="1"/>
    <xf numFmtId="0" fontId="45" fillId="6" borderId="2" xfId="7" applyFill="1" applyBorder="1"/>
    <xf numFmtId="166" fontId="45" fillId="6" borderId="2" xfId="7" applyNumberFormat="1" applyFill="1" applyBorder="1"/>
    <xf numFmtId="49" fontId="44" fillId="20" borderId="19" xfId="6" applyNumberFormat="1"/>
    <xf numFmtId="14" fontId="44" fillId="20" borderId="19" xfId="6" applyNumberFormat="1"/>
    <xf numFmtId="0" fontId="44" fillId="20" borderId="19" xfId="6"/>
    <xf numFmtId="3" fontId="44" fillId="20" borderId="19" xfId="6" applyNumberFormat="1"/>
    <xf numFmtId="0" fontId="0" fillId="0" borderId="0" xfId="0" applyAlignment="1">
      <alignment wrapText="1"/>
    </xf>
    <xf numFmtId="0" fontId="30" fillId="0" borderId="0" xfId="0" applyFont="1"/>
    <xf numFmtId="0" fontId="30" fillId="0" borderId="0" xfId="0" applyFont="1" applyAlignment="1">
      <alignment horizontal="left" wrapText="1"/>
    </xf>
    <xf numFmtId="0" fontId="31" fillId="0" borderId="0" xfId="0" applyFont="1"/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46" fillId="0" borderId="0" xfId="8" applyAlignment="1" applyProtection="1">
      <alignment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vertical="top" wrapText="1"/>
    </xf>
    <xf numFmtId="4" fontId="44" fillId="20" borderId="19" xfId="6" applyNumberFormat="1"/>
    <xf numFmtId="0" fontId="0" fillId="0" borderId="3" xfId="0" applyBorder="1"/>
    <xf numFmtId="171" fontId="0" fillId="8" borderId="3" xfId="14" applyNumberFormat="1" applyFont="1" applyFill="1" applyBorder="1"/>
    <xf numFmtId="3" fontId="0" fillId="0" borderId="3" xfId="0" applyNumberFormat="1" applyBorder="1"/>
    <xf numFmtId="172" fontId="0" fillId="0" borderId="3" xfId="12" applyNumberFormat="1" applyFont="1" applyBorder="1"/>
    <xf numFmtId="3" fontId="0" fillId="8" borderId="3" xfId="0" applyNumberFormat="1" applyFill="1" applyBorder="1"/>
    <xf numFmtId="172" fontId="0" fillId="8" borderId="3" xfId="12" applyNumberFormat="1" applyFont="1" applyFill="1" applyBorder="1"/>
    <xf numFmtId="0" fontId="0" fillId="14" borderId="0" xfId="0" applyFill="1"/>
    <xf numFmtId="3" fontId="0" fillId="14" borderId="0" xfId="0" applyNumberFormat="1" applyFill="1"/>
    <xf numFmtId="0" fontId="44" fillId="14" borderId="19" xfId="6" applyFill="1"/>
    <xf numFmtId="0" fontId="30" fillId="14" borderId="0" xfId="0" applyFont="1" applyFill="1" applyAlignment="1">
      <alignment horizontal="left" wrapText="1"/>
    </xf>
    <xf numFmtId="4" fontId="45" fillId="0" borderId="0" xfId="7" applyNumberFormat="1"/>
    <xf numFmtId="3" fontId="45" fillId="0" borderId="0" xfId="7" applyNumberFormat="1"/>
    <xf numFmtId="14" fontId="45" fillId="0" borderId="0" xfId="7" applyNumberFormat="1"/>
    <xf numFmtId="3" fontId="36" fillId="0" borderId="7" xfId="11" applyNumberFormat="1" applyFont="1" applyBorder="1"/>
    <xf numFmtId="3" fontId="36" fillId="0" borderId="10" xfId="11" applyNumberFormat="1" applyFont="1" applyBorder="1"/>
    <xf numFmtId="3" fontId="36" fillId="0" borderId="11" xfId="11" applyNumberFormat="1" applyFont="1" applyBorder="1"/>
    <xf numFmtId="3" fontId="36" fillId="0" borderId="8" xfId="11" applyNumberFormat="1" applyFont="1" applyBorder="1"/>
    <xf numFmtId="3" fontId="36" fillId="0" borderId="0" xfId="11" applyNumberFormat="1" applyFont="1" applyBorder="1"/>
    <xf numFmtId="3" fontId="36" fillId="0" borderId="9" xfId="11" applyNumberFormat="1" applyFont="1" applyBorder="1"/>
    <xf numFmtId="173" fontId="36" fillId="0" borderId="8" xfId="11" applyNumberFormat="1" applyFont="1" applyBorder="1"/>
    <xf numFmtId="173" fontId="36" fillId="0" borderId="9" xfId="11" applyNumberFormat="1" applyFont="1" applyBorder="1"/>
    <xf numFmtId="173" fontId="36" fillId="0" borderId="12" xfId="11" applyNumberFormat="1" applyFont="1" applyBorder="1"/>
    <xf numFmtId="3" fontId="36" fillId="0" borderId="13" xfId="11" applyNumberFormat="1" applyFont="1" applyBorder="1"/>
    <xf numFmtId="173" fontId="36" fillId="0" borderId="14" xfId="11" applyNumberFormat="1" applyFont="1" applyBorder="1"/>
    <xf numFmtId="3" fontId="47" fillId="23" borderId="8" xfId="13" applyNumberFormat="1" applyBorder="1"/>
    <xf numFmtId="0" fontId="6" fillId="19" borderId="18" xfId="5" applyFont="1"/>
    <xf numFmtId="3" fontId="0" fillId="19" borderId="18" xfId="5" applyNumberFormat="1" applyFont="1"/>
    <xf numFmtId="0" fontId="46" fillId="5" borderId="1" xfId="8" applyFill="1" applyBorder="1" applyAlignment="1" applyProtection="1"/>
    <xf numFmtId="0" fontId="38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9" fillId="15" borderId="0" xfId="0" applyFont="1" applyFill="1" applyAlignment="1">
      <alignment horizontal="left" wrapText="1"/>
    </xf>
    <xf numFmtId="0" fontId="39" fillId="15" borderId="0" xfId="0" applyFont="1" applyFill="1" applyAlignment="1">
      <alignment horizontal="left"/>
    </xf>
    <xf numFmtId="0" fontId="40" fillId="8" borderId="0" xfId="0" applyFont="1" applyFill="1" applyAlignment="1">
      <alignment horizontal="right" wrapText="1"/>
    </xf>
    <xf numFmtId="0" fontId="41" fillId="8" borderId="0" xfId="0" applyFont="1" applyFill="1" applyAlignment="1">
      <alignment horizontal="left"/>
    </xf>
    <xf numFmtId="3" fontId="40" fillId="8" borderId="0" xfId="0" applyNumberFormat="1" applyFont="1" applyFill="1" applyAlignment="1">
      <alignment horizontal="right" wrapText="1"/>
    </xf>
    <xf numFmtId="0" fontId="0" fillId="19" borderId="17" xfId="5" applyFont="1" applyBorder="1"/>
    <xf numFmtId="14" fontId="0" fillId="0" borderId="0" xfId="0" applyNumberFormat="1" applyBorder="1"/>
    <xf numFmtId="49" fontId="14" fillId="8" borderId="7" xfId="0" applyNumberFormat="1" applyFont="1" applyFill="1" applyBorder="1" applyAlignment="1">
      <alignment horizontal="center"/>
    </xf>
    <xf numFmtId="49" fontId="14" fillId="8" borderId="10" xfId="0" applyNumberFormat="1" applyFont="1" applyFill="1" applyBorder="1" applyAlignment="1">
      <alignment horizontal="center"/>
    </xf>
    <xf numFmtId="49" fontId="14" fillId="8" borderId="11" xfId="0" applyNumberFormat="1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39" fillId="15" borderId="0" xfId="0" applyFont="1" applyFill="1" applyAlignment="1">
      <alignment horizontal="left" wrapText="1"/>
    </xf>
    <xf numFmtId="0" fontId="45" fillId="6" borderId="20" xfId="7" applyFill="1" applyBorder="1"/>
    <xf numFmtId="0" fontId="45" fillId="24" borderId="21" xfId="7" applyFill="1" applyBorder="1"/>
    <xf numFmtId="0" fontId="45" fillId="6" borderId="23" xfId="7" applyFill="1" applyBorder="1"/>
    <xf numFmtId="0" fontId="9" fillId="0" borderId="22" xfId="0" applyFont="1" applyBorder="1"/>
    <xf numFmtId="0" fontId="0" fillId="24" borderId="25" xfId="0" applyFill="1" applyBorder="1"/>
    <xf numFmtId="0" fontId="45" fillId="6" borderId="24" xfId="7" applyFill="1" applyBorder="1"/>
  </cellXfs>
  <cellStyles count="15">
    <cellStyle name="1000-sep (2 dec)" xfId="1" builtinId="3"/>
    <cellStyle name="20 % - Markeringsfarve1" xfId="2" builtinId="30"/>
    <cellStyle name="20 % - Markeringsfarve2" xfId="3" builtinId="34"/>
    <cellStyle name="20 % - Markeringsfarve4" xfId="4" builtinId="42"/>
    <cellStyle name="Bemærk!" xfId="5" builtinId="10"/>
    <cellStyle name="Beregning" xfId="6" builtinId="22"/>
    <cellStyle name="Forklarende tekst" xfId="7" builtinId="53"/>
    <cellStyle name="Hyperlink" xfId="8" builtinId="8"/>
    <cellStyle name="Markeringsfarve3" xfId="9" builtinId="37"/>
    <cellStyle name="Markeringsfarve5" xfId="10" builtinId="45"/>
    <cellStyle name="Normal" xfId="0" builtinId="0"/>
    <cellStyle name="Normal_Ark1" xfId="11"/>
    <cellStyle name="Procent" xfId="12" builtinId="5"/>
    <cellStyle name="Ugyldig" xfId="13" builtinId="27"/>
    <cellStyle name="Valuta" xfId="14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49</xdr:row>
      <xdr:rowOff>0</xdr:rowOff>
    </xdr:from>
    <xdr:to>
      <xdr:col>18</xdr:col>
      <xdr:colOff>304800</xdr:colOff>
      <xdr:row>50</xdr:row>
      <xdr:rowOff>114300</xdr:rowOff>
    </xdr:to>
    <xdr:sp macro="" textlink="">
      <xdr:nvSpPr>
        <xdr:cNvPr id="6145" name="AutoShape 1" descr="https://mail.google.com/mail/u/1/?ui=2&amp;ik=8b1d575d65&amp;view=att&amp;th=12e8f895f0c01f86&amp;attid=0.1&amp;disp=emb&amp;realattid=19fdb54e5159cac4_0.3.0.3.0.0.1&amp;zw"/>
        <xdr:cNvSpPr>
          <a:spLocks noChangeAspect="1" noChangeArrowheads="1"/>
        </xdr:cNvSpPr>
      </xdr:nvSpPr>
      <xdr:spPr bwMode="auto">
        <a:xfrm>
          <a:off x="13763625" y="9334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7</xdr:row>
      <xdr:rowOff>9525</xdr:rowOff>
    </xdr:from>
    <xdr:to>
      <xdr:col>0</xdr:col>
      <xdr:colOff>609600</xdr:colOff>
      <xdr:row>9</xdr:row>
      <xdr:rowOff>19050</xdr:rowOff>
    </xdr:to>
    <xdr:pic>
      <xdr:nvPicPr>
        <xdr:cNvPr id="5125" name="Picture 168" descr="UK_Fla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819275"/>
          <a:ext cx="6000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11</xdr:row>
      <xdr:rowOff>28575</xdr:rowOff>
    </xdr:from>
    <xdr:to>
      <xdr:col>0</xdr:col>
      <xdr:colOff>638175</xdr:colOff>
      <xdr:row>13</xdr:row>
      <xdr:rowOff>66675</xdr:rowOff>
    </xdr:to>
    <xdr:pic>
      <xdr:nvPicPr>
        <xdr:cNvPr id="5126" name="Picture 169" descr="DK_Fla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2905125"/>
          <a:ext cx="485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nan@sydenergi.d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k@ok.dk" TargetMode="External"/><Relationship Id="rId1" Type="http://schemas.openxmlformats.org/officeDocument/2006/relationships/hyperlink" Target="http://www.q8.dk/Service/Kundeservice.aspx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ns.dk/da-dk/info/talogkort/statistik_og_noegletal/oversigt_over_energisektoren/stamdataregister_vindmoeller/Sider/forside.aspx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topLeftCell="A16" workbookViewId="0">
      <selection activeCell="A44" sqref="A44"/>
    </sheetView>
  </sheetViews>
  <sheetFormatPr defaultRowHeight="15"/>
  <cols>
    <col min="1" max="1" width="14" customWidth="1"/>
    <col min="2" max="2" width="19.7109375" bestFit="1" customWidth="1"/>
    <col min="3" max="3" width="6.5703125" customWidth="1"/>
    <col min="4" max="4" width="12" customWidth="1"/>
    <col min="5" max="5" width="12.7109375" bestFit="1" customWidth="1"/>
    <col min="6" max="6" width="12" customWidth="1"/>
    <col min="7" max="7" width="12.7109375" bestFit="1" customWidth="1"/>
    <col min="11" max="11" width="61.28515625" bestFit="1" customWidth="1"/>
    <col min="12" max="12" width="6.5703125" bestFit="1" customWidth="1"/>
    <col min="13" max="13" width="7" bestFit="1" customWidth="1"/>
    <col min="14" max="14" width="8.28515625" bestFit="1" customWidth="1"/>
    <col min="15" max="15" width="11.140625" bestFit="1" customWidth="1"/>
  </cols>
  <sheetData>
    <row r="1" spans="1:15" ht="21">
      <c r="A1" s="3" t="s">
        <v>10</v>
      </c>
      <c r="K1" s="27"/>
      <c r="L1" s="27"/>
      <c r="M1" s="27"/>
      <c r="N1" s="27"/>
      <c r="O1" s="27"/>
    </row>
    <row r="2" spans="1:15" s="2" customFormat="1" ht="18.75">
      <c r="A2" s="198" t="s">
        <v>64</v>
      </c>
      <c r="B2" s="199"/>
      <c r="C2" s="200"/>
      <c r="D2" s="15">
        <v>2007</v>
      </c>
      <c r="E2" s="15">
        <v>2008</v>
      </c>
      <c r="F2" s="15">
        <v>2009</v>
      </c>
      <c r="G2" s="15">
        <v>2010</v>
      </c>
      <c r="K2" s="27"/>
      <c r="L2" s="27"/>
      <c r="M2" s="27"/>
      <c r="N2" s="27"/>
      <c r="O2" s="27"/>
    </row>
    <row r="3" spans="1:15">
      <c r="A3" s="201" t="s">
        <v>6</v>
      </c>
      <c r="B3" s="202"/>
      <c r="C3" s="203"/>
      <c r="D3" s="204">
        <f>'Eldata fra NRGi'!J34</f>
        <v>754015</v>
      </c>
      <c r="E3" s="204">
        <f>'Eldata fra NRGi'!K34</f>
        <v>853563</v>
      </c>
      <c r="F3" s="204">
        <f>'Eldata fra NRGi'!L34</f>
        <v>833351</v>
      </c>
      <c r="G3" s="204">
        <f>'Eldata fra NRGi'!M34</f>
        <v>794028</v>
      </c>
      <c r="H3" s="1"/>
      <c r="I3" s="1"/>
      <c r="J3" s="1"/>
      <c r="K3" s="27"/>
      <c r="L3" s="27"/>
      <c r="M3" s="27"/>
      <c r="N3" s="27"/>
      <c r="O3" s="27"/>
    </row>
    <row r="4" spans="1:15">
      <c r="A4" s="55" t="s">
        <v>8</v>
      </c>
      <c r="B4" s="56"/>
      <c r="C4" s="53"/>
      <c r="D4" s="16">
        <f>(D3*$F$43)/1000000</f>
        <v>330.25857000000002</v>
      </c>
      <c r="E4" s="16">
        <f>(E3*$F$43)/1000000</f>
        <v>373.86059399999999</v>
      </c>
      <c r="F4" s="16">
        <f>(F3*$F$43)/1000000</f>
        <v>365.00773800000002</v>
      </c>
      <c r="G4" s="16">
        <f>(G3*$F$43)/1000000</f>
        <v>347.78426400000001</v>
      </c>
      <c r="K4" s="27"/>
      <c r="L4" s="27"/>
      <c r="M4" s="27"/>
      <c r="N4" s="27"/>
      <c r="O4" s="27"/>
    </row>
    <row r="5" spans="1:15">
      <c r="A5" s="7" t="s">
        <v>12</v>
      </c>
      <c r="B5" s="54"/>
      <c r="C5" s="53"/>
      <c r="D5" s="205">
        <f>D4-C4</f>
        <v>330.25857000000002</v>
      </c>
      <c r="E5" s="205">
        <f>E4-D4</f>
        <v>43.602023999999972</v>
      </c>
      <c r="F5" s="205">
        <f>F4-E4</f>
        <v>-8.8528559999999743</v>
      </c>
      <c r="G5" s="205">
        <f>G4-F4</f>
        <v>-17.22347400000001</v>
      </c>
    </row>
    <row r="6" spans="1:15">
      <c r="A6" s="7" t="s">
        <v>13</v>
      </c>
      <c r="B6" s="54"/>
      <c r="C6" s="53"/>
      <c r="D6" s="28"/>
      <c r="E6" s="28">
        <f>E5/E4</f>
        <v>0.11662642359146301</v>
      </c>
      <c r="F6" s="28">
        <f>F5/F4</f>
        <v>-2.4253885817620596E-2</v>
      </c>
      <c r="G6" s="28">
        <f>G5/G4</f>
        <v>-4.9523442498249463E-2</v>
      </c>
    </row>
    <row r="8" spans="1:15" ht="18.75">
      <c r="A8" s="30" t="s">
        <v>2</v>
      </c>
      <c r="B8" s="31"/>
      <c r="C8" s="29"/>
      <c r="D8" s="14">
        <v>2007</v>
      </c>
      <c r="E8" s="14">
        <v>2008</v>
      </c>
      <c r="F8" s="14">
        <v>2009</v>
      </c>
      <c r="G8" s="14">
        <v>2010</v>
      </c>
      <c r="H8" s="2"/>
      <c r="I8" s="2"/>
    </row>
    <row r="9" spans="1:15">
      <c r="A9" s="206" t="s">
        <v>6</v>
      </c>
      <c r="B9" s="207"/>
      <c r="C9" s="208"/>
      <c r="D9" s="209">
        <f>Brændstof!D19</f>
        <v>3671</v>
      </c>
      <c r="E9" s="209">
        <f>Brændstof!G19</f>
        <v>3504</v>
      </c>
      <c r="F9" s="209">
        <f>Brændstof!J19</f>
        <v>4673</v>
      </c>
      <c r="G9" s="209">
        <f>Brændstof!M19</f>
        <v>5659</v>
      </c>
    </row>
    <row r="10" spans="1:15">
      <c r="A10" s="35" t="s">
        <v>8</v>
      </c>
      <c r="B10" s="37"/>
      <c r="C10" s="34"/>
      <c r="D10" s="17">
        <f>(D9*$F$43)/1000000</f>
        <v>1.607898</v>
      </c>
      <c r="E10" s="17">
        <f>(E9*$F$43)/1000000</f>
        <v>1.5347519999999999</v>
      </c>
      <c r="F10" s="17">
        <f>(F9*$F$43)/1000000</f>
        <v>2.0467740000000001</v>
      </c>
      <c r="G10" s="17">
        <f>(G9*$F$43)/1000000</f>
        <v>2.4786419999999998</v>
      </c>
    </row>
    <row r="11" spans="1:15">
      <c r="A11" s="33" t="s">
        <v>12</v>
      </c>
      <c r="B11" s="36"/>
      <c r="C11" s="32"/>
      <c r="D11" s="24"/>
      <c r="E11" s="24">
        <f>E10-D10</f>
        <v>-7.3146000000000155E-2</v>
      </c>
      <c r="F11" s="24">
        <f>F10-E10</f>
        <v>0.5120220000000002</v>
      </c>
      <c r="G11" s="24">
        <f>G10-F10</f>
        <v>0.4318679999999997</v>
      </c>
    </row>
    <row r="12" spans="1:15">
      <c r="A12" s="33" t="s">
        <v>13</v>
      </c>
      <c r="B12" s="36"/>
      <c r="C12" s="32"/>
      <c r="D12" s="8"/>
      <c r="E12" s="25">
        <f>E11/E10</f>
        <v>-4.7659817351598278E-2</v>
      </c>
      <c r="F12" s="25">
        <f>F11/F10</f>
        <v>0.25016049646907779</v>
      </c>
      <c r="G12" s="25">
        <f>G11/G10</f>
        <v>0.17423573069446888</v>
      </c>
    </row>
    <row r="13" spans="1:15" ht="18.75">
      <c r="A13" s="2"/>
      <c r="B13" s="2"/>
      <c r="C13" s="2"/>
      <c r="D13" s="2"/>
      <c r="E13" s="2"/>
      <c r="F13" s="2"/>
      <c r="G13" s="2"/>
    </row>
    <row r="14" spans="1:15" ht="18.75">
      <c r="A14" s="39" t="s">
        <v>65</v>
      </c>
      <c r="B14" s="46"/>
      <c r="C14" s="38"/>
      <c r="D14" s="13">
        <v>2007</v>
      </c>
      <c r="E14" s="13">
        <v>2008</v>
      </c>
      <c r="F14" s="13">
        <v>2009</v>
      </c>
      <c r="G14" s="13">
        <v>2010</v>
      </c>
      <c r="H14" s="2"/>
      <c r="I14" s="2"/>
    </row>
    <row r="15" spans="1:15">
      <c r="A15" s="210" t="s">
        <v>262</v>
      </c>
      <c r="B15" s="45"/>
      <c r="C15" s="40"/>
      <c r="D15" s="190">
        <f>Brændstof!C19</f>
        <v>26898</v>
      </c>
      <c r="E15" s="190">
        <f>Brændstof!F19+Brændstof!F26</f>
        <v>26711.39</v>
      </c>
      <c r="F15" s="190">
        <f>Brændstof!I19+Brændstof!I26</f>
        <v>42330.53</v>
      </c>
      <c r="G15" s="190">
        <f>Brændstof!L19+Brændstof!L26</f>
        <v>42377.63</v>
      </c>
    </row>
    <row r="16" spans="1:15">
      <c r="A16" s="41"/>
      <c r="B16" s="45"/>
      <c r="C16" s="40"/>
      <c r="D16" s="9"/>
      <c r="E16" s="19">
        <f>(E15-D15)/D15</f>
        <v>-6.9376905346122605E-3</v>
      </c>
      <c r="F16" s="19">
        <f>(F15-E15)/E15</f>
        <v>0.58473707283671872</v>
      </c>
      <c r="G16" s="19">
        <f>(G15-F15)/F15</f>
        <v>1.1126721068694047E-3</v>
      </c>
    </row>
    <row r="17" spans="1:9">
      <c r="A17" s="210" t="s">
        <v>263</v>
      </c>
      <c r="B17" s="45"/>
      <c r="C17" s="40"/>
      <c r="D17" s="190">
        <f>Brændstof!E19+Brændstof!I33</f>
        <v>12879.008746355685</v>
      </c>
      <c r="E17" s="190">
        <f>Brændstof!H19+Brændstof!H26+Brændstof!I34</f>
        <v>15238.75469387755</v>
      </c>
      <c r="F17" s="190">
        <f>Brændstof!K19+Brændstof!K26+Brændstof!I35+Brændstof!F468</f>
        <v>35491.001724137917</v>
      </c>
      <c r="G17" s="190">
        <f>Brændstof!N19+Brændstof!N26+Brændstof!I36+Brændstof!E1216</f>
        <v>36586.57666666666</v>
      </c>
    </row>
    <row r="18" spans="1:9">
      <c r="A18" s="41"/>
      <c r="B18" s="45"/>
      <c r="C18" s="40"/>
      <c r="D18" s="9"/>
      <c r="E18" s="19">
        <f>(E17-D17)/D17</f>
        <v>0.18322419015280134</v>
      </c>
      <c r="F18" s="19">
        <f>(F17-E17)/E17</f>
        <v>1.3289961966772181</v>
      </c>
      <c r="G18" s="19">
        <f>(G17-F17)/F17</f>
        <v>3.0869090454091849E-2</v>
      </c>
    </row>
    <row r="19" spans="1:9">
      <c r="A19" s="43" t="s">
        <v>8</v>
      </c>
      <c r="B19" s="44"/>
      <c r="C19" s="42"/>
      <c r="D19" s="18">
        <f>((D15*$F$45)+(D17*$D$17))/(1000*1000)</f>
        <v>237.14856628870621</v>
      </c>
      <c r="E19" s="18">
        <f>((E15*$F$45)+(E17*$D$17))/(1000*1000)</f>
        <v>267.04523848601769</v>
      </c>
      <c r="F19" s="18">
        <f>((F15*$F$45)+(F17*$D$17))/(1000*1000)</f>
        <v>569.26482612209691</v>
      </c>
      <c r="G19" s="18">
        <f>((G15*$F$45)+(G17*$D$17))/(1000*1000)</f>
        <v>583.49956038921277</v>
      </c>
    </row>
    <row r="20" spans="1:9">
      <c r="A20" s="41" t="s">
        <v>12</v>
      </c>
      <c r="B20" s="45"/>
      <c r="C20" s="40"/>
      <c r="D20" s="10">
        <f>D19-C19</f>
        <v>237.14856628870621</v>
      </c>
      <c r="E20" s="10">
        <f>E19-D19</f>
        <v>29.896672197311489</v>
      </c>
      <c r="F20" s="10">
        <f>F19-E19</f>
        <v>302.21958763607921</v>
      </c>
      <c r="G20" s="10">
        <f>G19-F19</f>
        <v>14.234734267115869</v>
      </c>
    </row>
    <row r="21" spans="1:9">
      <c r="A21" s="41" t="s">
        <v>13</v>
      </c>
      <c r="B21" s="45"/>
      <c r="C21" s="40"/>
      <c r="D21" s="10"/>
      <c r="E21" s="26">
        <f>E20/E19</f>
        <v>0.11195358646649997</v>
      </c>
      <c r="F21" s="26">
        <f>F20/F19</f>
        <v>0.53089453935672926</v>
      </c>
      <c r="G21" s="26">
        <f>G20/G19</f>
        <v>2.4395449857101601E-2</v>
      </c>
    </row>
    <row r="23" spans="1:9" ht="15.75">
      <c r="A23" s="20" t="s">
        <v>67</v>
      </c>
      <c r="B23" s="48"/>
      <c r="C23" s="47"/>
      <c r="D23" s="22">
        <v>2007</v>
      </c>
      <c r="E23" s="22">
        <v>2008</v>
      </c>
      <c r="F23" s="22">
        <v>2009</v>
      </c>
      <c r="G23" s="22">
        <v>2010</v>
      </c>
    </row>
    <row r="24" spans="1:9">
      <c r="A24" s="48" t="s">
        <v>68</v>
      </c>
      <c r="B24" s="49"/>
      <c r="C24" s="47"/>
      <c r="D24" s="191">
        <f>Vindmølleproduktion!AU37+Vindmølleproduktion!AU38+Vindmølleproduktion!AU39+Vindmølleproduktion!AU40+Vindmølleproduktion!AU45</f>
        <v>41592902.78125</v>
      </c>
      <c r="E24" s="191">
        <f>Vindmølleproduktion!AV37+Vindmølleproduktion!AV38+Vindmølleproduktion!AV39+Vindmølleproduktion!AV40+Vindmølleproduktion!AV45</f>
        <v>40047640.546875</v>
      </c>
      <c r="F24" s="191">
        <f>Vindmølleproduktion!AW37+Vindmølleproduktion!AW38+Vindmølleproduktion!AW39+Vindmølleproduktion!AW40+Vindmølleproduktion!AW45</f>
        <v>41092421.78125</v>
      </c>
      <c r="G24" s="191">
        <f>Vindmølleproduktion!P76</f>
        <v>39045200.5</v>
      </c>
      <c r="H24" t="s">
        <v>349</v>
      </c>
    </row>
    <row r="25" spans="1:9">
      <c r="A25" s="48" t="s">
        <v>69</v>
      </c>
      <c r="B25" s="49"/>
      <c r="C25" s="47"/>
      <c r="D25" s="173" t="s">
        <v>242</v>
      </c>
      <c r="E25" s="173" t="s">
        <v>242</v>
      </c>
      <c r="F25" s="173" t="s">
        <v>242</v>
      </c>
      <c r="G25" s="173" t="s">
        <v>242</v>
      </c>
    </row>
    <row r="26" spans="1:9">
      <c r="A26" s="214" t="s">
        <v>241</v>
      </c>
      <c r="B26" s="211"/>
      <c r="C26" s="212"/>
      <c r="D26" s="213">
        <f>(D24*$F$43)/1000000</f>
        <v>18217.6914181875</v>
      </c>
      <c r="E26" s="213">
        <f>(E24*$F$43)/1000000</f>
        <v>17540.866559531249</v>
      </c>
      <c r="F26" s="213">
        <f>(F24*$F$43)/1000000</f>
        <v>17998.4807401875</v>
      </c>
      <c r="G26" s="213">
        <f>(G24*$F$43)/1000000</f>
        <v>17101.797818999999</v>
      </c>
    </row>
    <row r="27" spans="1:9">
      <c r="A27" s="48" t="s">
        <v>12</v>
      </c>
      <c r="B27" s="49"/>
      <c r="C27" s="47"/>
      <c r="D27" s="172"/>
      <c r="E27" s="172">
        <f>E26-D26</f>
        <v>-676.82485865625131</v>
      </c>
      <c r="F27" s="172">
        <f>F26-E26</f>
        <v>457.61418065625185</v>
      </c>
      <c r="G27" s="172">
        <f>G26-F26</f>
        <v>-896.68292118750105</v>
      </c>
    </row>
    <row r="28" spans="1:9">
      <c r="A28" s="48" t="s">
        <v>13</v>
      </c>
      <c r="B28" s="49"/>
      <c r="C28" s="47"/>
      <c r="D28" s="21"/>
      <c r="E28" s="174">
        <f>E27/D26</f>
        <v>-3.7152065161261218E-2</v>
      </c>
      <c r="F28" s="174">
        <f>F27/E26</f>
        <v>2.6088459147851864E-2</v>
      </c>
      <c r="G28" s="174">
        <f>G27/F26</f>
        <v>-4.9819922810782742E-2</v>
      </c>
    </row>
    <row r="30" spans="1:9" ht="18.75">
      <c r="A30" s="11" t="s">
        <v>243</v>
      </c>
      <c r="B30" s="175"/>
      <c r="C30" s="176"/>
      <c r="D30" s="176"/>
      <c r="E30" s="176"/>
      <c r="F30" s="176"/>
      <c r="G30" s="177"/>
      <c r="H30" s="2"/>
      <c r="I30" s="2"/>
    </row>
    <row r="31" spans="1:9" ht="18.75">
      <c r="A31" s="192" t="s">
        <v>244</v>
      </c>
      <c r="B31" s="178"/>
      <c r="C31" s="178"/>
      <c r="D31" s="178"/>
      <c r="E31" s="175"/>
      <c r="F31" s="176"/>
      <c r="G31" s="177"/>
      <c r="H31" s="2"/>
      <c r="I31" s="2"/>
    </row>
    <row r="32" spans="1:9" ht="18.75">
      <c r="A32" s="175"/>
      <c r="B32" s="176"/>
      <c r="C32" s="177"/>
      <c r="D32" s="183">
        <v>2007</v>
      </c>
      <c r="E32" s="183">
        <v>2008</v>
      </c>
      <c r="F32" s="183">
        <v>2009</v>
      </c>
      <c r="G32" s="183">
        <v>2010</v>
      </c>
      <c r="H32" s="2"/>
      <c r="I32" s="2"/>
    </row>
    <row r="33" spans="1:10">
      <c r="A33" s="12" t="s">
        <v>66</v>
      </c>
      <c r="B33" s="51"/>
      <c r="C33" s="50"/>
      <c r="D33" s="57">
        <f>D4+D10+D19-D26</f>
        <v>-17648.676383898794</v>
      </c>
      <c r="E33" s="57">
        <f>E4+E10+E19-E26</f>
        <v>-16898.425975045229</v>
      </c>
      <c r="F33" s="57">
        <f>F4+F10+F19-F26</f>
        <v>-17062.161402065405</v>
      </c>
      <c r="G33" s="57">
        <f>G4+G10+G19-G26</f>
        <v>-16168.035352610787</v>
      </c>
      <c r="J33" s="181"/>
    </row>
    <row r="34" spans="1:10">
      <c r="A34" s="178" t="s">
        <v>12</v>
      </c>
      <c r="B34" s="175"/>
      <c r="C34" s="177"/>
      <c r="D34" s="179"/>
      <c r="E34" s="184">
        <f>E33-D33</f>
        <v>750.25040885356429</v>
      </c>
      <c r="F34" s="184">
        <f>F33-E33</f>
        <v>-163.73542702017585</v>
      </c>
      <c r="G34" s="184">
        <f>G33-F33</f>
        <v>894.12604945461862</v>
      </c>
      <c r="J34" s="181"/>
    </row>
    <row r="35" spans="1:10">
      <c r="A35" s="178" t="s">
        <v>13</v>
      </c>
      <c r="B35" s="175"/>
      <c r="C35" s="177"/>
      <c r="D35" s="182"/>
      <c r="E35" s="180">
        <f>E34/D33</f>
        <v>-4.2510293266980137E-2</v>
      </c>
      <c r="F35" s="180">
        <f>F34/E33</f>
        <v>9.6893892521097719E-3</v>
      </c>
      <c r="G35" s="180">
        <f>G34/F33</f>
        <v>-5.2404031844780409E-2</v>
      </c>
    </row>
    <row r="37" spans="1:10">
      <c r="A37" s="215" t="s">
        <v>11</v>
      </c>
      <c r="B37" s="216"/>
      <c r="C37" s="217"/>
      <c r="D37" s="185">
        <v>4085</v>
      </c>
      <c r="E37" s="185">
        <v>4032</v>
      </c>
      <c r="F37" s="185">
        <v>4016</v>
      </c>
      <c r="G37" s="185">
        <v>3898</v>
      </c>
    </row>
    <row r="38" spans="1:10">
      <c r="A38" s="218" t="s">
        <v>70</v>
      </c>
      <c r="B38" s="215"/>
      <c r="C38" s="217"/>
      <c r="D38" s="12"/>
      <c r="E38" s="23">
        <f>(E37-D37)/D37</f>
        <v>-1.2974296205630355E-2</v>
      </c>
      <c r="F38" s="23">
        <f>(F37-E37)/E37</f>
        <v>-3.968253968253968E-3</v>
      </c>
      <c r="G38" s="23">
        <f>(G37-F37)/F37</f>
        <v>-2.9382470119521914E-2</v>
      </c>
    </row>
    <row r="39" spans="1:10">
      <c r="A39" s="51" t="s">
        <v>245</v>
      </c>
      <c r="B39" s="52"/>
      <c r="C39" s="50"/>
      <c r="D39" s="186">
        <f>D33/D37</f>
        <v>-4.3203614158870973</v>
      </c>
      <c r="E39" s="186">
        <f>E33/E37</f>
        <v>-4.1910778707949481</v>
      </c>
      <c r="F39" s="186">
        <f>F33/F37</f>
        <v>-4.2485461658529395</v>
      </c>
      <c r="G39" s="186">
        <f>G33/G37</f>
        <v>-4.147777155621033</v>
      </c>
    </row>
    <row r="41" spans="1:10" ht="18.75">
      <c r="B41" s="280"/>
      <c r="C41" s="280"/>
      <c r="D41" s="280"/>
      <c r="E41" s="4"/>
    </row>
    <row r="42" spans="1:10">
      <c r="A42" s="278"/>
      <c r="B42" s="281"/>
      <c r="C42" s="281"/>
      <c r="D42" s="281"/>
      <c r="E42" s="282"/>
      <c r="F42" s="219"/>
    </row>
    <row r="43" spans="1:10">
      <c r="A43" s="278" t="s">
        <v>353</v>
      </c>
      <c r="B43" s="281"/>
      <c r="C43" s="281"/>
      <c r="D43" s="281"/>
      <c r="E43" s="279" t="s">
        <v>307</v>
      </c>
      <c r="F43" s="220">
        <v>438</v>
      </c>
    </row>
    <row r="44" spans="1:10">
      <c r="A44" s="278"/>
      <c r="B44" s="281"/>
      <c r="C44" s="281"/>
      <c r="D44" s="281"/>
      <c r="E44" s="277"/>
      <c r="F44" s="220"/>
    </row>
    <row r="45" spans="1:10">
      <c r="A45" s="278" t="s">
        <v>0</v>
      </c>
      <c r="B45" s="281"/>
      <c r="C45" s="281"/>
      <c r="D45" s="281"/>
      <c r="E45" s="277" t="s">
        <v>9</v>
      </c>
      <c r="F45" s="220">
        <v>2650</v>
      </c>
    </row>
    <row r="46" spans="1:10">
      <c r="A46" s="278" t="s">
        <v>1</v>
      </c>
      <c r="B46" s="281"/>
      <c r="C46" s="281"/>
      <c r="D46" s="281"/>
      <c r="E46" s="277" t="s">
        <v>9</v>
      </c>
      <c r="F46" s="220">
        <v>2400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99" orientation="portrait" verticalDpi="0" r:id="rId1"/>
  <rowBreaks count="1" manualBreakCount="1">
    <brk id="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>
      <selection activeCell="M34" sqref="M34"/>
    </sheetView>
  </sheetViews>
  <sheetFormatPr defaultRowHeight="15"/>
  <cols>
    <col min="1" max="1" width="14.42578125" bestFit="1" customWidth="1"/>
    <col min="2" max="2" width="19.7109375" bestFit="1" customWidth="1"/>
    <col min="3" max="3" width="14.85546875" bestFit="1" customWidth="1"/>
    <col min="4" max="4" width="7.28515625" bestFit="1" customWidth="1"/>
    <col min="5" max="5" width="22.28515625" bestFit="1" customWidth="1"/>
    <col min="6" max="6" width="33.28515625" bestFit="1" customWidth="1"/>
    <col min="7" max="7" width="15.140625" bestFit="1" customWidth="1"/>
    <col min="8" max="8" width="8.28515625" bestFit="1" customWidth="1"/>
    <col min="9" max="9" width="11.140625" bestFit="1" customWidth="1"/>
    <col min="10" max="12" width="12.140625" bestFit="1" customWidth="1"/>
    <col min="13" max="13" width="12" bestFit="1" customWidth="1"/>
    <col min="14" max="14" width="10.7109375" bestFit="1" customWidth="1"/>
  </cols>
  <sheetData>
    <row r="1" spans="1:14">
      <c r="A1" t="s">
        <v>14</v>
      </c>
      <c r="B1" t="s">
        <v>5</v>
      </c>
      <c r="C1" t="s">
        <v>15</v>
      </c>
      <c r="D1" t="s">
        <v>16</v>
      </c>
      <c r="E1" s="5" t="s">
        <v>17</v>
      </c>
      <c r="F1" s="5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352</v>
      </c>
      <c r="N1" t="s">
        <v>25</v>
      </c>
    </row>
    <row r="2" spans="1:14">
      <c r="A2">
        <v>239599</v>
      </c>
      <c r="B2" t="s">
        <v>26</v>
      </c>
      <c r="C2">
        <v>10</v>
      </c>
      <c r="D2">
        <v>8305</v>
      </c>
      <c r="E2" s="6" t="s">
        <v>27</v>
      </c>
      <c r="F2" s="6" t="s">
        <v>28</v>
      </c>
      <c r="G2" t="s">
        <v>29</v>
      </c>
      <c r="H2">
        <v>8305</v>
      </c>
      <c r="I2" t="s">
        <v>30</v>
      </c>
      <c r="J2">
        <v>141344</v>
      </c>
      <c r="K2">
        <v>234061</v>
      </c>
      <c r="L2">
        <v>232292</v>
      </c>
      <c r="M2">
        <v>103573</v>
      </c>
      <c r="N2" t="s">
        <v>31</v>
      </c>
    </row>
    <row r="3" spans="1:14">
      <c r="A3">
        <v>242415</v>
      </c>
      <c r="B3" t="s">
        <v>32</v>
      </c>
      <c r="C3">
        <v>1</v>
      </c>
      <c r="D3">
        <v>8305</v>
      </c>
      <c r="E3" s="6" t="s">
        <v>33</v>
      </c>
      <c r="F3" s="6" t="s">
        <v>28</v>
      </c>
      <c r="G3" t="s">
        <v>34</v>
      </c>
      <c r="H3">
        <v>8305</v>
      </c>
      <c r="I3" t="s">
        <v>30</v>
      </c>
      <c r="J3">
        <v>55880</v>
      </c>
      <c r="K3">
        <v>53960</v>
      </c>
      <c r="L3">
        <v>51480</v>
      </c>
      <c r="M3">
        <v>55880</v>
      </c>
      <c r="N3" t="s">
        <v>35</v>
      </c>
    </row>
    <row r="4" spans="1:14">
      <c r="A4">
        <v>243043</v>
      </c>
      <c r="B4" t="s">
        <v>36</v>
      </c>
      <c r="C4">
        <v>1</v>
      </c>
      <c r="D4">
        <v>8305</v>
      </c>
      <c r="E4" s="6" t="s">
        <v>3</v>
      </c>
      <c r="F4" s="6" t="s">
        <v>37</v>
      </c>
      <c r="G4" t="s">
        <v>29</v>
      </c>
      <c r="H4">
        <v>8305</v>
      </c>
      <c r="I4" t="s">
        <v>30</v>
      </c>
      <c r="M4">
        <v>0</v>
      </c>
      <c r="N4" t="s">
        <v>35</v>
      </c>
    </row>
    <row r="5" spans="1:14">
      <c r="A5">
        <v>245911</v>
      </c>
      <c r="B5" t="s">
        <v>38</v>
      </c>
      <c r="D5">
        <v>8305</v>
      </c>
      <c r="E5" s="6" t="s">
        <v>3</v>
      </c>
      <c r="F5" s="6" t="s">
        <v>37</v>
      </c>
      <c r="G5" t="s">
        <v>29</v>
      </c>
      <c r="H5">
        <v>8305</v>
      </c>
      <c r="I5" t="s">
        <v>30</v>
      </c>
      <c r="J5">
        <v>25503</v>
      </c>
      <c r="K5">
        <v>28303</v>
      </c>
      <c r="L5">
        <v>22555</v>
      </c>
      <c r="M5">
        <v>25503</v>
      </c>
      <c r="N5" t="s">
        <v>35</v>
      </c>
    </row>
    <row r="6" spans="1:14">
      <c r="A6">
        <v>246688</v>
      </c>
      <c r="B6" t="s">
        <v>39</v>
      </c>
      <c r="C6">
        <v>26</v>
      </c>
      <c r="D6">
        <v>8305</v>
      </c>
      <c r="E6" s="6" t="s">
        <v>3</v>
      </c>
      <c r="F6" s="6" t="s">
        <v>37</v>
      </c>
      <c r="G6" t="s">
        <v>29</v>
      </c>
      <c r="H6">
        <v>8305</v>
      </c>
      <c r="I6" t="s">
        <v>30</v>
      </c>
      <c r="J6">
        <v>9030</v>
      </c>
      <c r="K6">
        <v>6690</v>
      </c>
      <c r="L6">
        <v>2860</v>
      </c>
      <c r="M6">
        <v>9030</v>
      </c>
      <c r="N6" t="s">
        <v>35</v>
      </c>
    </row>
    <row r="7" spans="1:14">
      <c r="A7">
        <v>247525</v>
      </c>
      <c r="B7" t="s">
        <v>36</v>
      </c>
      <c r="C7">
        <v>27</v>
      </c>
      <c r="D7">
        <v>8305</v>
      </c>
      <c r="E7" s="6" t="s">
        <v>3</v>
      </c>
      <c r="F7" s="6" t="s">
        <v>37</v>
      </c>
      <c r="G7" t="s">
        <v>29</v>
      </c>
      <c r="H7">
        <v>8305</v>
      </c>
      <c r="I7" t="s">
        <v>30</v>
      </c>
      <c r="J7">
        <v>6640</v>
      </c>
      <c r="K7">
        <v>6513</v>
      </c>
      <c r="L7">
        <v>5273</v>
      </c>
      <c r="M7">
        <v>6640</v>
      </c>
      <c r="N7" t="s">
        <v>35</v>
      </c>
    </row>
    <row r="8" spans="1:14">
      <c r="A8">
        <v>254466</v>
      </c>
      <c r="B8" t="s">
        <v>40</v>
      </c>
      <c r="C8">
        <v>15</v>
      </c>
      <c r="D8">
        <v>8305</v>
      </c>
      <c r="E8" s="6" t="s">
        <v>41</v>
      </c>
      <c r="F8" s="6" t="s">
        <v>28</v>
      </c>
      <c r="G8" t="s">
        <v>42</v>
      </c>
      <c r="H8">
        <v>8305</v>
      </c>
      <c r="I8" t="s">
        <v>30</v>
      </c>
      <c r="J8">
        <v>12010</v>
      </c>
      <c r="K8">
        <v>11080</v>
      </c>
      <c r="L8">
        <v>11270</v>
      </c>
      <c r="M8">
        <v>11976</v>
      </c>
      <c r="N8" t="s">
        <v>35</v>
      </c>
    </row>
    <row r="9" spans="1:14">
      <c r="A9">
        <v>254513</v>
      </c>
      <c r="B9" t="s">
        <v>38</v>
      </c>
      <c r="D9">
        <v>8305</v>
      </c>
      <c r="E9" s="6" t="s">
        <v>3</v>
      </c>
      <c r="F9" s="6" t="s">
        <v>37</v>
      </c>
      <c r="G9" t="s">
        <v>29</v>
      </c>
      <c r="H9">
        <v>8305</v>
      </c>
      <c r="I9" t="s">
        <v>30</v>
      </c>
      <c r="J9">
        <v>242</v>
      </c>
      <c r="K9">
        <v>143</v>
      </c>
      <c r="L9">
        <v>37</v>
      </c>
      <c r="M9">
        <v>0</v>
      </c>
      <c r="N9" t="s">
        <v>35</v>
      </c>
    </row>
    <row r="10" spans="1:14">
      <c r="A10">
        <v>255310</v>
      </c>
      <c r="B10" t="s">
        <v>43</v>
      </c>
      <c r="C10">
        <v>49</v>
      </c>
      <c r="D10">
        <v>8305</v>
      </c>
      <c r="E10" s="6" t="s">
        <v>3</v>
      </c>
      <c r="F10" s="6" t="s">
        <v>44</v>
      </c>
      <c r="G10" t="s">
        <v>45</v>
      </c>
      <c r="H10">
        <v>8305</v>
      </c>
      <c r="I10" t="s">
        <v>30</v>
      </c>
      <c r="J10">
        <v>15392</v>
      </c>
      <c r="K10">
        <v>15585</v>
      </c>
      <c r="L10">
        <v>14851</v>
      </c>
      <c r="M10">
        <v>15392</v>
      </c>
      <c r="N10" t="s">
        <v>35</v>
      </c>
    </row>
    <row r="11" spans="1:14">
      <c r="A11">
        <v>290102</v>
      </c>
      <c r="B11" t="s">
        <v>46</v>
      </c>
      <c r="C11">
        <v>1</v>
      </c>
      <c r="D11">
        <v>8305</v>
      </c>
      <c r="E11" s="6" t="s">
        <v>3</v>
      </c>
      <c r="F11" s="6" t="s">
        <v>37</v>
      </c>
      <c r="G11" t="s">
        <v>29</v>
      </c>
      <c r="H11">
        <v>8305</v>
      </c>
      <c r="I11" t="s">
        <v>30</v>
      </c>
      <c r="J11">
        <v>67633</v>
      </c>
      <c r="K11">
        <v>61241</v>
      </c>
      <c r="L11">
        <v>48650</v>
      </c>
      <c r="M11">
        <v>63600</v>
      </c>
      <c r="N11" t="s">
        <v>35</v>
      </c>
    </row>
    <row r="12" spans="1:14">
      <c r="A12">
        <v>290107</v>
      </c>
      <c r="B12" t="s">
        <v>36</v>
      </c>
      <c r="C12">
        <v>1</v>
      </c>
      <c r="D12">
        <v>8305</v>
      </c>
      <c r="E12" s="6" t="s">
        <v>3</v>
      </c>
      <c r="F12" s="6" t="s">
        <v>37</v>
      </c>
      <c r="G12" t="s">
        <v>29</v>
      </c>
      <c r="H12">
        <v>8305</v>
      </c>
      <c r="I12" t="s">
        <v>30</v>
      </c>
      <c r="J12">
        <v>16641</v>
      </c>
      <c r="K12">
        <v>15689</v>
      </c>
      <c r="L12">
        <v>25877</v>
      </c>
      <c r="M12">
        <v>8678</v>
      </c>
      <c r="N12" t="s">
        <v>35</v>
      </c>
    </row>
    <row r="13" spans="1:14">
      <c r="A13">
        <v>290134</v>
      </c>
      <c r="B13" t="s">
        <v>36</v>
      </c>
      <c r="D13">
        <v>8305</v>
      </c>
      <c r="E13" s="6" t="s">
        <v>3</v>
      </c>
      <c r="F13" s="6" t="s">
        <v>37</v>
      </c>
      <c r="G13" t="s">
        <v>29</v>
      </c>
      <c r="H13">
        <v>8305</v>
      </c>
      <c r="I13" t="s">
        <v>30</v>
      </c>
      <c r="J13">
        <v>7086</v>
      </c>
      <c r="K13">
        <v>3010</v>
      </c>
      <c r="L13">
        <v>4447</v>
      </c>
      <c r="M13">
        <v>2842</v>
      </c>
      <c r="N13" t="s">
        <v>35</v>
      </c>
    </row>
    <row r="14" spans="1:14">
      <c r="A14">
        <v>291549</v>
      </c>
      <c r="B14" t="s">
        <v>40</v>
      </c>
      <c r="C14">
        <v>15</v>
      </c>
      <c r="D14">
        <v>8305</v>
      </c>
      <c r="E14" s="6" t="s">
        <v>3</v>
      </c>
      <c r="F14" s="6" t="s">
        <v>28</v>
      </c>
      <c r="G14" t="s">
        <v>29</v>
      </c>
      <c r="H14">
        <v>8305</v>
      </c>
      <c r="I14" t="s">
        <v>30</v>
      </c>
      <c r="J14">
        <v>1950</v>
      </c>
      <c r="K14">
        <v>2049</v>
      </c>
      <c r="L14">
        <v>2973</v>
      </c>
      <c r="M14">
        <v>0</v>
      </c>
      <c r="N14" t="s">
        <v>35</v>
      </c>
    </row>
    <row r="15" spans="1:14">
      <c r="A15">
        <v>291551</v>
      </c>
      <c r="B15" t="s">
        <v>40</v>
      </c>
      <c r="C15">
        <v>15</v>
      </c>
      <c r="D15">
        <v>8305</v>
      </c>
      <c r="E15" s="6" t="s">
        <v>3</v>
      </c>
      <c r="F15" s="6" t="s">
        <v>28</v>
      </c>
      <c r="G15" t="s">
        <v>29</v>
      </c>
      <c r="H15">
        <v>8305</v>
      </c>
      <c r="I15" t="s">
        <v>30</v>
      </c>
      <c r="J15">
        <v>11866</v>
      </c>
      <c r="K15">
        <v>13833</v>
      </c>
      <c r="L15">
        <v>8333</v>
      </c>
      <c r="M15">
        <v>11866</v>
      </c>
      <c r="N15" t="s">
        <v>35</v>
      </c>
    </row>
    <row r="16" spans="1:14">
      <c r="A16">
        <v>291961</v>
      </c>
      <c r="B16" t="s">
        <v>47</v>
      </c>
      <c r="C16">
        <v>1</v>
      </c>
      <c r="D16">
        <v>8305</v>
      </c>
      <c r="E16" s="6" t="s">
        <v>3</v>
      </c>
      <c r="F16" s="6" t="s">
        <v>37</v>
      </c>
      <c r="G16" t="s">
        <v>29</v>
      </c>
      <c r="H16">
        <v>8305</v>
      </c>
      <c r="I16" t="s">
        <v>30</v>
      </c>
      <c r="J16">
        <v>60521</v>
      </c>
      <c r="K16">
        <v>56607</v>
      </c>
      <c r="L16">
        <v>69344</v>
      </c>
      <c r="M16">
        <v>60521</v>
      </c>
      <c r="N16" t="s">
        <v>35</v>
      </c>
    </row>
    <row r="17" spans="1:14">
      <c r="A17">
        <v>291963</v>
      </c>
      <c r="B17" t="s">
        <v>38</v>
      </c>
      <c r="C17">
        <v>25</v>
      </c>
      <c r="D17">
        <v>8305</v>
      </c>
      <c r="E17" s="6" t="s">
        <v>3</v>
      </c>
      <c r="F17" s="6" t="s">
        <v>37</v>
      </c>
      <c r="G17" t="s">
        <v>29</v>
      </c>
      <c r="H17">
        <v>8305</v>
      </c>
      <c r="I17" t="s">
        <v>30</v>
      </c>
      <c r="J17">
        <v>9010</v>
      </c>
      <c r="K17">
        <v>14121</v>
      </c>
      <c r="L17">
        <v>20663</v>
      </c>
      <c r="M17">
        <v>9010</v>
      </c>
      <c r="N17" t="s">
        <v>35</v>
      </c>
    </row>
    <row r="18" spans="1:14">
      <c r="A18">
        <v>292082</v>
      </c>
      <c r="B18" t="s">
        <v>36</v>
      </c>
      <c r="C18">
        <v>1</v>
      </c>
      <c r="D18">
        <v>8305</v>
      </c>
      <c r="E18" s="6" t="s">
        <v>3</v>
      </c>
      <c r="F18" s="6" t="s">
        <v>37</v>
      </c>
      <c r="G18" t="s">
        <v>29</v>
      </c>
      <c r="H18">
        <v>8305</v>
      </c>
      <c r="I18" t="s">
        <v>30</v>
      </c>
      <c r="J18">
        <v>3353</v>
      </c>
      <c r="K18">
        <v>2879</v>
      </c>
      <c r="L18">
        <v>3509</v>
      </c>
      <c r="M18">
        <v>3353</v>
      </c>
      <c r="N18" t="s">
        <v>35</v>
      </c>
    </row>
    <row r="19" spans="1:14">
      <c r="A19">
        <v>292086</v>
      </c>
      <c r="B19" t="s">
        <v>48</v>
      </c>
      <c r="C19">
        <v>27</v>
      </c>
      <c r="D19">
        <v>8305</v>
      </c>
      <c r="E19" s="6" t="s">
        <v>3</v>
      </c>
      <c r="F19" s="6" t="s">
        <v>28</v>
      </c>
      <c r="G19" t="s">
        <v>29</v>
      </c>
      <c r="H19">
        <v>8305</v>
      </c>
      <c r="I19" t="s">
        <v>30</v>
      </c>
      <c r="J19">
        <v>1219</v>
      </c>
      <c r="K19">
        <v>1160</v>
      </c>
      <c r="L19">
        <v>1397</v>
      </c>
      <c r="M19">
        <v>1256</v>
      </c>
      <c r="N19" t="s">
        <v>49</v>
      </c>
    </row>
    <row r="20" spans="1:14">
      <c r="A20">
        <v>292296</v>
      </c>
      <c r="B20" t="s">
        <v>50</v>
      </c>
      <c r="C20">
        <v>30</v>
      </c>
      <c r="D20">
        <v>8305</v>
      </c>
      <c r="E20" s="6" t="s">
        <v>3</v>
      </c>
      <c r="F20" s="6" t="s">
        <v>51</v>
      </c>
      <c r="G20" t="s">
        <v>52</v>
      </c>
      <c r="H20">
        <v>8305</v>
      </c>
      <c r="I20" t="s">
        <v>30</v>
      </c>
      <c r="J20">
        <v>11111</v>
      </c>
      <c r="K20">
        <v>11487</v>
      </c>
      <c r="L20">
        <v>11949</v>
      </c>
      <c r="M20">
        <v>11111</v>
      </c>
      <c r="N20" t="s">
        <v>49</v>
      </c>
    </row>
    <row r="21" spans="1:14">
      <c r="A21">
        <v>292492</v>
      </c>
      <c r="B21" t="s">
        <v>36</v>
      </c>
      <c r="C21">
        <v>1</v>
      </c>
      <c r="D21">
        <v>8305</v>
      </c>
      <c r="E21" s="6" t="s">
        <v>3</v>
      </c>
      <c r="F21" s="6" t="s">
        <v>37</v>
      </c>
      <c r="G21" t="s">
        <v>29</v>
      </c>
      <c r="H21">
        <v>8305</v>
      </c>
      <c r="I21" t="s">
        <v>30</v>
      </c>
      <c r="J21">
        <v>6716</v>
      </c>
      <c r="K21">
        <v>7731</v>
      </c>
      <c r="L21">
        <v>8275</v>
      </c>
      <c r="M21">
        <v>6747</v>
      </c>
      <c r="N21" t="s">
        <v>49</v>
      </c>
    </row>
    <row r="22" spans="1:14">
      <c r="A22">
        <v>292498</v>
      </c>
      <c r="B22" t="s">
        <v>53</v>
      </c>
      <c r="C22">
        <v>8</v>
      </c>
      <c r="D22">
        <v>8305</v>
      </c>
      <c r="E22" s="6" t="s">
        <v>3</v>
      </c>
      <c r="F22" s="6" t="s">
        <v>54</v>
      </c>
      <c r="G22" t="s">
        <v>52</v>
      </c>
      <c r="H22">
        <v>8305</v>
      </c>
      <c r="I22" t="s">
        <v>30</v>
      </c>
      <c r="J22">
        <v>780</v>
      </c>
      <c r="K22">
        <v>2357</v>
      </c>
      <c r="L22">
        <v>3244</v>
      </c>
      <c r="M22">
        <v>1356</v>
      </c>
      <c r="N22" t="s">
        <v>49</v>
      </c>
    </row>
    <row r="23" spans="1:14">
      <c r="A23">
        <v>292533</v>
      </c>
      <c r="B23" t="s">
        <v>55</v>
      </c>
      <c r="C23">
        <v>10</v>
      </c>
      <c r="D23">
        <v>8305</v>
      </c>
      <c r="E23" s="6" t="s">
        <v>3</v>
      </c>
      <c r="F23" s="6" t="s">
        <v>37</v>
      </c>
      <c r="G23" t="s">
        <v>29</v>
      </c>
      <c r="H23">
        <v>8305</v>
      </c>
      <c r="I23" t="s">
        <v>30</v>
      </c>
      <c r="J23">
        <v>6205</v>
      </c>
      <c r="K23">
        <v>20044</v>
      </c>
      <c r="L23">
        <v>2813</v>
      </c>
      <c r="M23">
        <v>6205</v>
      </c>
      <c r="N23" t="s">
        <v>35</v>
      </c>
    </row>
    <row r="24" spans="1:14">
      <c r="A24">
        <v>292544</v>
      </c>
      <c r="B24" t="s">
        <v>55</v>
      </c>
      <c r="C24">
        <v>3</v>
      </c>
      <c r="D24">
        <v>8305</v>
      </c>
      <c r="E24" s="6" t="s">
        <v>56</v>
      </c>
      <c r="F24" s="6" t="s">
        <v>57</v>
      </c>
      <c r="G24" t="s">
        <v>58</v>
      </c>
      <c r="H24">
        <v>8305</v>
      </c>
      <c r="I24" t="s">
        <v>30</v>
      </c>
      <c r="J24">
        <v>7389</v>
      </c>
      <c r="K24">
        <v>6183</v>
      </c>
      <c r="L24">
        <v>5608</v>
      </c>
      <c r="M24">
        <v>7389</v>
      </c>
      <c r="N24" t="s">
        <v>35</v>
      </c>
    </row>
    <row r="25" spans="1:14">
      <c r="A25">
        <v>292550</v>
      </c>
      <c r="B25" t="s">
        <v>59</v>
      </c>
      <c r="C25">
        <v>3</v>
      </c>
      <c r="D25">
        <v>8305</v>
      </c>
      <c r="E25" s="6" t="s">
        <v>3</v>
      </c>
      <c r="F25" s="6" t="s">
        <v>56</v>
      </c>
      <c r="G25" t="s">
        <v>58</v>
      </c>
      <c r="H25">
        <v>8305</v>
      </c>
      <c r="I25" t="s">
        <v>30</v>
      </c>
      <c r="J25">
        <v>5508</v>
      </c>
      <c r="K25">
        <v>3914</v>
      </c>
      <c r="L25">
        <v>3956</v>
      </c>
      <c r="M25">
        <v>5508</v>
      </c>
      <c r="N25" t="s">
        <v>35</v>
      </c>
    </row>
    <row r="26" spans="1:14">
      <c r="A26">
        <v>292552</v>
      </c>
      <c r="B26" t="s">
        <v>59</v>
      </c>
      <c r="C26">
        <v>7</v>
      </c>
      <c r="D26">
        <v>8305</v>
      </c>
      <c r="E26" s="6" t="s">
        <v>56</v>
      </c>
      <c r="F26" s="6" t="s">
        <v>60</v>
      </c>
      <c r="G26" t="s">
        <v>58</v>
      </c>
      <c r="H26">
        <v>8305</v>
      </c>
      <c r="I26" t="s">
        <v>30</v>
      </c>
      <c r="J26">
        <v>9455</v>
      </c>
      <c r="K26">
        <v>9007</v>
      </c>
      <c r="L26">
        <v>9318</v>
      </c>
      <c r="M26">
        <v>9455</v>
      </c>
      <c r="N26" t="s">
        <v>35</v>
      </c>
    </row>
    <row r="27" spans="1:14">
      <c r="A27">
        <v>292553</v>
      </c>
      <c r="B27" t="s">
        <v>59</v>
      </c>
      <c r="C27">
        <v>5</v>
      </c>
      <c r="D27">
        <v>8305</v>
      </c>
      <c r="E27" s="6" t="s">
        <v>56</v>
      </c>
      <c r="F27" s="6" t="s">
        <v>61</v>
      </c>
      <c r="G27" t="s">
        <v>58</v>
      </c>
      <c r="H27">
        <v>8305</v>
      </c>
      <c r="I27" t="s">
        <v>30</v>
      </c>
      <c r="J27">
        <v>62777</v>
      </c>
      <c r="K27">
        <v>69520</v>
      </c>
      <c r="L27">
        <v>69377</v>
      </c>
      <c r="M27">
        <v>62777</v>
      </c>
      <c r="N27" t="s">
        <v>35</v>
      </c>
    </row>
    <row r="28" spans="1:14">
      <c r="A28">
        <v>292579</v>
      </c>
      <c r="B28" t="s">
        <v>55</v>
      </c>
      <c r="C28">
        <v>3</v>
      </c>
      <c r="D28">
        <v>8305</v>
      </c>
      <c r="E28" s="6" t="s">
        <v>56</v>
      </c>
      <c r="F28" s="6" t="s">
        <v>28</v>
      </c>
      <c r="G28" t="s">
        <v>58</v>
      </c>
      <c r="H28">
        <v>8305</v>
      </c>
      <c r="I28" t="s">
        <v>30</v>
      </c>
      <c r="J28">
        <v>6673</v>
      </c>
      <c r="K28">
        <v>6824</v>
      </c>
      <c r="L28">
        <v>6833</v>
      </c>
      <c r="M28">
        <v>6673</v>
      </c>
      <c r="N28" t="s">
        <v>35</v>
      </c>
    </row>
    <row r="29" spans="1:14">
      <c r="A29">
        <v>292580</v>
      </c>
      <c r="B29" t="s">
        <v>55</v>
      </c>
      <c r="C29">
        <v>3</v>
      </c>
      <c r="D29">
        <v>8305</v>
      </c>
      <c r="E29" s="6" t="s">
        <v>62</v>
      </c>
      <c r="F29" s="6" t="s">
        <v>28</v>
      </c>
      <c r="G29" t="s">
        <v>4</v>
      </c>
      <c r="H29">
        <v>8305</v>
      </c>
      <c r="I29" t="s">
        <v>30</v>
      </c>
      <c r="J29">
        <v>7847</v>
      </c>
      <c r="K29">
        <v>9914</v>
      </c>
      <c r="L29">
        <v>9914</v>
      </c>
      <c r="M29">
        <v>7847</v>
      </c>
      <c r="N29" t="s">
        <v>35</v>
      </c>
    </row>
    <row r="30" spans="1:14">
      <c r="A30">
        <v>292671</v>
      </c>
      <c r="B30" t="s">
        <v>38</v>
      </c>
      <c r="D30">
        <v>8305</v>
      </c>
      <c r="E30" s="6" t="s">
        <v>3</v>
      </c>
      <c r="F30" s="6" t="s">
        <v>37</v>
      </c>
      <c r="G30" t="s">
        <v>29</v>
      </c>
      <c r="H30">
        <v>8305</v>
      </c>
      <c r="I30" t="s">
        <v>30</v>
      </c>
      <c r="J30">
        <v>5728</v>
      </c>
      <c r="K30">
        <v>4868</v>
      </c>
      <c r="L30">
        <v>2309</v>
      </c>
      <c r="M30">
        <v>5728</v>
      </c>
      <c r="N30" t="s">
        <v>35</v>
      </c>
    </row>
    <row r="31" spans="1:14">
      <c r="A31">
        <v>292837</v>
      </c>
      <c r="B31" t="s">
        <v>36</v>
      </c>
      <c r="C31">
        <v>1</v>
      </c>
      <c r="D31">
        <v>8305</v>
      </c>
      <c r="E31" s="6" t="s">
        <v>3</v>
      </c>
      <c r="F31" s="6" t="s">
        <v>37</v>
      </c>
      <c r="G31" t="s">
        <v>29</v>
      </c>
      <c r="H31">
        <v>8305</v>
      </c>
      <c r="I31" t="s">
        <v>30</v>
      </c>
      <c r="J31">
        <v>10181</v>
      </c>
      <c r="K31">
        <v>6465</v>
      </c>
      <c r="L31">
        <v>5619</v>
      </c>
      <c r="M31">
        <v>15408</v>
      </c>
      <c r="N31" t="s">
        <v>35</v>
      </c>
    </row>
    <row r="32" spans="1:14">
      <c r="A32">
        <v>411657</v>
      </c>
      <c r="B32" t="s">
        <v>7</v>
      </c>
      <c r="C32">
        <v>999</v>
      </c>
      <c r="D32">
        <v>8305</v>
      </c>
      <c r="E32" s="6" t="s">
        <v>3</v>
      </c>
      <c r="F32" s="6" t="s">
        <v>37</v>
      </c>
      <c r="G32" t="s">
        <v>29</v>
      </c>
      <c r="H32">
        <v>8305</v>
      </c>
      <c r="I32" t="s">
        <v>30</v>
      </c>
      <c r="J32">
        <v>168325</v>
      </c>
      <c r="K32">
        <v>168325</v>
      </c>
      <c r="L32">
        <v>168325</v>
      </c>
      <c r="M32">
        <v>258704</v>
      </c>
      <c r="N32" t="s">
        <v>63</v>
      </c>
    </row>
    <row r="33" spans="1:13">
      <c r="E33" s="6"/>
      <c r="F33" s="6"/>
    </row>
    <row r="34" spans="1:13">
      <c r="E34" s="6"/>
      <c r="F34" s="6"/>
      <c r="J34">
        <f>SUM(J2:J32)</f>
        <v>754015</v>
      </c>
      <c r="K34">
        <f>SUM(K2:K32)</f>
        <v>853563</v>
      </c>
      <c r="L34">
        <f>SUM(L2:L32)</f>
        <v>833351</v>
      </c>
      <c r="M34">
        <f>SUM(M2:M32)</f>
        <v>794028</v>
      </c>
    </row>
    <row r="37" spans="1:13">
      <c r="A37" s="195" t="s">
        <v>254</v>
      </c>
      <c r="B37" s="195" t="s">
        <v>258</v>
      </c>
      <c r="C37" s="195"/>
      <c r="D37" s="195"/>
      <c r="E37" s="195"/>
      <c r="F37" s="195"/>
      <c r="G37" s="195"/>
      <c r="H37" s="195"/>
      <c r="I37" s="195"/>
      <c r="J37" s="195"/>
    </row>
    <row r="38" spans="1:13">
      <c r="A38" s="195"/>
      <c r="B38" s="195" t="s">
        <v>256</v>
      </c>
      <c r="C38" s="195"/>
      <c r="D38" s="195"/>
      <c r="E38" s="195"/>
      <c r="F38" s="195"/>
      <c r="G38" s="195"/>
      <c r="H38" s="195"/>
      <c r="I38" s="195"/>
      <c r="J38" s="195"/>
    </row>
    <row r="39" spans="1:13">
      <c r="A39" s="195"/>
      <c r="B39" s="195" t="s">
        <v>255</v>
      </c>
      <c r="C39" s="195" t="s">
        <v>257</v>
      </c>
      <c r="D39" s="195"/>
      <c r="E39" s="195"/>
      <c r="F39" s="195"/>
      <c r="G39" s="195"/>
      <c r="H39" s="195"/>
      <c r="I39" s="195"/>
      <c r="J39" s="195"/>
    </row>
    <row r="40" spans="1:13">
      <c r="A40" s="195"/>
      <c r="B40" s="196" t="s">
        <v>259</v>
      </c>
      <c r="C40" s="195"/>
      <c r="D40" s="195"/>
      <c r="E40" s="195"/>
      <c r="F40" s="195"/>
      <c r="G40" s="195"/>
      <c r="H40" s="195"/>
      <c r="I40" s="195"/>
      <c r="J40" s="195"/>
    </row>
    <row r="41" spans="1:13">
      <c r="A41" s="195"/>
      <c r="B41" s="195"/>
      <c r="C41" s="195"/>
      <c r="D41" s="195"/>
      <c r="E41" s="195"/>
      <c r="F41" s="195"/>
      <c r="G41" s="195"/>
      <c r="H41" s="195"/>
      <c r="I41" s="195"/>
      <c r="J41" s="195"/>
    </row>
    <row r="42" spans="1:13">
      <c r="A42" s="195"/>
      <c r="B42" s="195" t="s">
        <v>260</v>
      </c>
      <c r="C42" s="195"/>
      <c r="D42" s="195"/>
      <c r="E42" s="195"/>
      <c r="F42" s="195"/>
      <c r="G42" s="195"/>
      <c r="H42" s="195"/>
      <c r="I42" s="195"/>
      <c r="J42" s="195"/>
    </row>
    <row r="43" spans="1:13">
      <c r="A43" s="195"/>
      <c r="B43" s="195" t="s">
        <v>261</v>
      </c>
      <c r="C43" s="195"/>
      <c r="D43" s="195"/>
      <c r="E43" s="195"/>
      <c r="F43" s="195"/>
      <c r="G43" s="195"/>
      <c r="H43" s="195"/>
      <c r="I43" s="195"/>
      <c r="J43" s="195"/>
    </row>
  </sheetData>
  <phoneticPr fontId="0" type="noConversion"/>
  <hyperlinks>
    <hyperlink ref="B40" r:id="rId1" display="mailto:anan@sydenergi.dk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17"/>
  <sheetViews>
    <sheetView topLeftCell="A1178" workbookViewId="0">
      <selection activeCell="E1216" sqref="E1216"/>
    </sheetView>
  </sheetViews>
  <sheetFormatPr defaultRowHeight="15"/>
  <cols>
    <col min="2" max="2" width="47" bestFit="1" customWidth="1"/>
    <col min="3" max="3" width="11.140625" customWidth="1"/>
    <col min="4" max="4" width="9.7109375" bestFit="1" customWidth="1"/>
    <col min="5" max="5" width="8.140625" customWidth="1"/>
    <col min="6" max="6" width="11.140625" bestFit="1" customWidth="1"/>
    <col min="7" max="7" width="10.7109375" bestFit="1" customWidth="1"/>
    <col min="8" max="8" width="9.7109375" bestFit="1" customWidth="1"/>
    <col min="9" max="9" width="10.140625" customWidth="1"/>
    <col min="10" max="10" width="9.85546875" bestFit="1" customWidth="1"/>
    <col min="11" max="11" width="8.28515625" customWidth="1"/>
    <col min="12" max="12" width="6.5703125" bestFit="1" customWidth="1"/>
  </cols>
  <sheetData>
    <row r="1" spans="1:18">
      <c r="A1" t="s">
        <v>246</v>
      </c>
    </row>
    <row r="2" spans="1:18">
      <c r="A2" t="s">
        <v>247</v>
      </c>
    </row>
    <row r="4" spans="1:18">
      <c r="A4" s="195"/>
      <c r="B4" s="195"/>
      <c r="C4" s="195" t="s">
        <v>316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</row>
    <row r="5" spans="1:18">
      <c r="A5" s="193" t="s">
        <v>88</v>
      </c>
      <c r="B5" s="195"/>
      <c r="C5" s="196" t="s">
        <v>249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</row>
    <row r="6" spans="1:18">
      <c r="B6" s="58"/>
      <c r="C6" s="272" t="s">
        <v>71</v>
      </c>
      <c r="D6" s="273"/>
      <c r="E6" s="274"/>
      <c r="F6" s="273" t="s">
        <v>72</v>
      </c>
      <c r="G6" s="273"/>
      <c r="H6" s="273"/>
      <c r="I6" s="272" t="s">
        <v>73</v>
      </c>
      <c r="J6" s="273"/>
      <c r="K6" s="274"/>
      <c r="L6" s="272">
        <v>2010</v>
      </c>
      <c r="M6" s="273"/>
      <c r="N6" s="274"/>
    </row>
    <row r="7" spans="1:18">
      <c r="B7" s="59" t="s">
        <v>74</v>
      </c>
      <c r="C7" s="60" t="s">
        <v>0</v>
      </c>
      <c r="D7" s="61" t="s">
        <v>2</v>
      </c>
      <c r="E7" s="62" t="s">
        <v>1</v>
      </c>
      <c r="F7" s="61" t="s">
        <v>0</v>
      </c>
      <c r="G7" s="61" t="s">
        <v>2</v>
      </c>
      <c r="H7" s="61" t="s">
        <v>1</v>
      </c>
      <c r="I7" s="60" t="s">
        <v>0</v>
      </c>
      <c r="J7" s="61" t="s">
        <v>2</v>
      </c>
      <c r="K7" s="62" t="s">
        <v>1</v>
      </c>
      <c r="L7" s="60" t="s">
        <v>0</v>
      </c>
      <c r="M7" s="61" t="s">
        <v>2</v>
      </c>
      <c r="N7" s="62" t="s">
        <v>1</v>
      </c>
    </row>
    <row r="8" spans="1:18">
      <c r="B8" s="63" t="s">
        <v>75</v>
      </c>
      <c r="C8" s="64">
        <v>0</v>
      </c>
      <c r="D8" s="65">
        <v>0</v>
      </c>
      <c r="E8" s="66">
        <v>0</v>
      </c>
      <c r="F8" s="65">
        <v>0</v>
      </c>
      <c r="G8" s="65">
        <v>0</v>
      </c>
      <c r="H8" s="65">
        <v>50</v>
      </c>
      <c r="I8" s="64">
        <v>0</v>
      </c>
      <c r="J8" s="65">
        <v>0</v>
      </c>
      <c r="K8" s="66">
        <v>50</v>
      </c>
      <c r="L8" s="248">
        <v>0</v>
      </c>
      <c r="M8" s="249">
        <v>0</v>
      </c>
      <c r="N8" s="250">
        <v>125</v>
      </c>
    </row>
    <row r="9" spans="1:18">
      <c r="B9" s="63" t="s">
        <v>76</v>
      </c>
      <c r="C9" s="67">
        <v>2185</v>
      </c>
      <c r="D9" s="68">
        <v>0</v>
      </c>
      <c r="E9" s="69">
        <v>0</v>
      </c>
      <c r="F9" s="68">
        <v>2001</v>
      </c>
      <c r="G9" s="68">
        <v>0</v>
      </c>
      <c r="H9" s="68">
        <v>0</v>
      </c>
      <c r="I9" s="67">
        <v>4000</v>
      </c>
      <c r="J9" s="68">
        <v>0</v>
      </c>
      <c r="K9" s="69">
        <v>0</v>
      </c>
      <c r="L9" s="251">
        <v>4300</v>
      </c>
      <c r="M9" s="252">
        <v>0</v>
      </c>
      <c r="N9" s="253">
        <v>0</v>
      </c>
    </row>
    <row r="10" spans="1:18">
      <c r="B10" s="63" t="s">
        <v>77</v>
      </c>
      <c r="C10" s="67">
        <v>0</v>
      </c>
      <c r="D10" s="68">
        <v>0</v>
      </c>
      <c r="E10" s="187">
        <v>14501</v>
      </c>
      <c r="F10" s="68">
        <v>0</v>
      </c>
      <c r="G10" s="68">
        <v>0</v>
      </c>
      <c r="H10" s="188">
        <v>20000</v>
      </c>
      <c r="I10" s="67">
        <v>0</v>
      </c>
      <c r="J10" s="68">
        <v>0</v>
      </c>
      <c r="K10" s="187">
        <v>14630</v>
      </c>
      <c r="L10" s="251">
        <v>0</v>
      </c>
      <c r="M10" s="252">
        <v>0</v>
      </c>
      <c r="N10" s="187">
        <v>12010</v>
      </c>
    </row>
    <row r="11" spans="1:18">
      <c r="B11" s="63" t="s">
        <v>78</v>
      </c>
      <c r="C11" s="67">
        <v>24713</v>
      </c>
      <c r="D11" s="68">
        <v>1975</v>
      </c>
      <c r="E11" s="69">
        <v>0</v>
      </c>
      <c r="F11" s="68">
        <v>24464</v>
      </c>
      <c r="G11" s="68">
        <v>1590</v>
      </c>
      <c r="H11" s="68">
        <v>0</v>
      </c>
      <c r="I11" s="67">
        <v>25577</v>
      </c>
      <c r="J11" s="68">
        <v>1910</v>
      </c>
      <c r="K11" s="69">
        <v>0</v>
      </c>
      <c r="L11" s="251">
        <v>30080</v>
      </c>
      <c r="M11" s="252">
        <v>2699</v>
      </c>
      <c r="N11" s="253">
        <v>0</v>
      </c>
    </row>
    <row r="12" spans="1:18">
      <c r="B12" s="63" t="s">
        <v>79</v>
      </c>
      <c r="C12" s="67">
        <v>0</v>
      </c>
      <c r="D12" s="68">
        <v>1696</v>
      </c>
      <c r="E12" s="69">
        <v>0</v>
      </c>
      <c r="F12" s="68">
        <v>0</v>
      </c>
      <c r="G12" s="68">
        <v>1914</v>
      </c>
      <c r="H12" s="68">
        <v>0</v>
      </c>
      <c r="I12" s="67">
        <v>0</v>
      </c>
      <c r="J12" s="68">
        <v>2763</v>
      </c>
      <c r="K12" s="69">
        <v>0</v>
      </c>
      <c r="L12" s="251">
        <v>0</v>
      </c>
      <c r="M12" s="252">
        <v>2960</v>
      </c>
      <c r="N12" s="253">
        <v>0</v>
      </c>
    </row>
    <row r="13" spans="1:18">
      <c r="B13" s="63" t="s">
        <v>80</v>
      </c>
      <c r="C13" s="67">
        <v>0</v>
      </c>
      <c r="D13" s="68">
        <v>0</v>
      </c>
      <c r="E13" s="69">
        <v>0</v>
      </c>
      <c r="F13" s="188">
        <v>3544</v>
      </c>
      <c r="G13" s="68">
        <v>0</v>
      </c>
      <c r="H13" s="68">
        <v>0</v>
      </c>
      <c r="I13" s="259">
        <v>2022</v>
      </c>
      <c r="J13" s="68">
        <v>0</v>
      </c>
      <c r="K13" s="69">
        <v>0</v>
      </c>
      <c r="L13" s="259">
        <v>3022</v>
      </c>
      <c r="M13" s="252">
        <v>0</v>
      </c>
      <c r="N13" s="253">
        <v>0</v>
      </c>
    </row>
    <row r="14" spans="1:18">
      <c r="B14" s="63" t="s">
        <v>81</v>
      </c>
      <c r="C14" s="70" t="s">
        <v>82</v>
      </c>
      <c r="D14" s="71" t="s">
        <v>82</v>
      </c>
      <c r="E14" s="72" t="s">
        <v>82</v>
      </c>
      <c r="F14" s="71" t="s">
        <v>82</v>
      </c>
      <c r="G14" s="71" t="s">
        <v>82</v>
      </c>
      <c r="H14" s="71" t="s">
        <v>82</v>
      </c>
      <c r="I14" s="67">
        <v>6287</v>
      </c>
      <c r="J14" s="73">
        <v>0</v>
      </c>
      <c r="K14" s="69">
        <v>4616</v>
      </c>
      <c r="L14" s="254">
        <v>1497</v>
      </c>
      <c r="M14" s="252">
        <v>0</v>
      </c>
      <c r="N14" s="253">
        <v>657</v>
      </c>
    </row>
    <row r="15" spans="1:18">
      <c r="B15" s="63" t="s">
        <v>83</v>
      </c>
      <c r="C15" s="70" t="s">
        <v>82</v>
      </c>
      <c r="D15" s="71" t="s">
        <v>82</v>
      </c>
      <c r="E15" s="72" t="s">
        <v>82</v>
      </c>
      <c r="F15" s="71" t="s">
        <v>82</v>
      </c>
      <c r="G15" s="71" t="s">
        <v>82</v>
      </c>
      <c r="H15" s="71" t="s">
        <v>82</v>
      </c>
      <c r="I15" s="67">
        <v>0</v>
      </c>
      <c r="J15" s="73">
        <v>0</v>
      </c>
      <c r="K15" s="69">
        <v>271</v>
      </c>
      <c r="L15" s="254">
        <v>0</v>
      </c>
      <c r="M15" s="252">
        <v>0</v>
      </c>
      <c r="N15" s="255">
        <v>80</v>
      </c>
    </row>
    <row r="16" spans="1:18">
      <c r="B16" s="63" t="s">
        <v>84</v>
      </c>
      <c r="C16" s="70" t="s">
        <v>82</v>
      </c>
      <c r="D16" s="71" t="s">
        <v>82</v>
      </c>
      <c r="E16" s="72" t="s">
        <v>82</v>
      </c>
      <c r="F16" s="71" t="s">
        <v>82</v>
      </c>
      <c r="G16" s="71" t="s">
        <v>82</v>
      </c>
      <c r="H16" s="71" t="s">
        <v>82</v>
      </c>
      <c r="I16" s="67">
        <v>5897</v>
      </c>
      <c r="J16" s="73">
        <v>0</v>
      </c>
      <c r="K16" s="69">
        <v>1311</v>
      </c>
      <c r="L16" s="254">
        <v>6040</v>
      </c>
      <c r="M16" s="252">
        <v>0</v>
      </c>
      <c r="N16" s="255">
        <v>1445</v>
      </c>
    </row>
    <row r="17" spans="1:18">
      <c r="B17" s="63" t="s">
        <v>85</v>
      </c>
      <c r="C17" s="70" t="s">
        <v>82</v>
      </c>
      <c r="D17" s="71" t="s">
        <v>82</v>
      </c>
      <c r="E17" s="72" t="s">
        <v>82</v>
      </c>
      <c r="F17" s="71" t="s">
        <v>82</v>
      </c>
      <c r="G17" s="71" t="s">
        <v>82</v>
      </c>
      <c r="H17" s="71" t="s">
        <v>82</v>
      </c>
      <c r="I17" s="67">
        <v>196</v>
      </c>
      <c r="J17" s="73">
        <v>0</v>
      </c>
      <c r="K17" s="69">
        <v>35</v>
      </c>
      <c r="L17" s="254">
        <v>73</v>
      </c>
      <c r="M17" s="252">
        <v>0</v>
      </c>
      <c r="N17" s="255">
        <v>45</v>
      </c>
    </row>
    <row r="18" spans="1:18">
      <c r="B18" s="74" t="s">
        <v>86</v>
      </c>
      <c r="C18" s="75" t="s">
        <v>82</v>
      </c>
      <c r="D18" s="76" t="s">
        <v>82</v>
      </c>
      <c r="E18" s="77" t="s">
        <v>82</v>
      </c>
      <c r="F18" s="76" t="s">
        <v>82</v>
      </c>
      <c r="G18" s="76" t="s">
        <v>82</v>
      </c>
      <c r="H18" s="76" t="s">
        <v>82</v>
      </c>
      <c r="I18" s="78">
        <v>0</v>
      </c>
      <c r="J18" s="79">
        <v>0</v>
      </c>
      <c r="K18" s="80">
        <v>29</v>
      </c>
      <c r="L18" s="256">
        <v>0</v>
      </c>
      <c r="M18" s="257">
        <v>0</v>
      </c>
      <c r="N18" s="258">
        <v>0</v>
      </c>
    </row>
    <row r="19" spans="1:18">
      <c r="B19" s="189" t="s">
        <v>317</v>
      </c>
      <c r="C19" s="224">
        <f>SUM(C8:C12,C14:C18)</f>
        <v>26898</v>
      </c>
      <c r="D19" s="224">
        <f t="shared" ref="D19:J19" si="0">SUM(D8:D18)</f>
        <v>3671</v>
      </c>
      <c r="E19" s="224">
        <f>SUM(E8:E9,E11:E18)</f>
        <v>0</v>
      </c>
      <c r="F19" s="224">
        <f>SUM(F8:F12,F14:F18)</f>
        <v>26465</v>
      </c>
      <c r="G19" s="224">
        <f t="shared" si="0"/>
        <v>3504</v>
      </c>
      <c r="H19" s="224">
        <f>SUM(H8:H9,H11:H18)</f>
        <v>50</v>
      </c>
      <c r="I19" s="224">
        <f>SUM(I8:I12,I14:I18)</f>
        <v>41957</v>
      </c>
      <c r="J19" s="224">
        <f t="shared" si="0"/>
        <v>4673</v>
      </c>
      <c r="K19" s="224">
        <f>SUM(K8:K9,K11:K18)</f>
        <v>6312</v>
      </c>
      <c r="L19" s="224">
        <f>SUM(L8:L12,L14:L18)</f>
        <v>41990</v>
      </c>
      <c r="M19" s="224">
        <f>SUM(M8:M18)</f>
        <v>5659</v>
      </c>
      <c r="N19" s="224">
        <f>SUM(N8:N9,N11:N18)</f>
        <v>2352</v>
      </c>
      <c r="P19" s="197"/>
      <c r="Q19" s="197"/>
      <c r="R19" s="197"/>
    </row>
    <row r="20" spans="1:18">
      <c r="C20" s="81"/>
      <c r="D20" s="81"/>
      <c r="E20" s="81"/>
      <c r="F20" s="81"/>
      <c r="G20" s="81"/>
      <c r="H20" s="81"/>
      <c r="I20" s="81"/>
      <c r="J20" s="81"/>
      <c r="K20" s="81"/>
    </row>
    <row r="21" spans="1:18" s="241" customFormat="1">
      <c r="C21" s="242"/>
      <c r="D21" s="242"/>
      <c r="E21" s="242"/>
      <c r="F21" s="242"/>
      <c r="G21" s="242"/>
      <c r="H21" s="242"/>
      <c r="I21" s="242"/>
      <c r="J21" s="242"/>
      <c r="K21" s="242"/>
    </row>
    <row r="22" spans="1:18">
      <c r="A22" s="194" t="s">
        <v>248</v>
      </c>
      <c r="B22" s="195"/>
      <c r="C22" s="195" t="s">
        <v>250</v>
      </c>
      <c r="D22" s="195"/>
      <c r="E22" s="195"/>
      <c r="F22" s="195"/>
      <c r="G22" s="195"/>
      <c r="H22" s="195"/>
      <c r="I22" s="260" t="s">
        <v>87</v>
      </c>
      <c r="J22" s="260">
        <v>1264976</v>
      </c>
      <c r="K22" s="260">
        <v>1264977</v>
      </c>
    </row>
    <row r="23" spans="1:18">
      <c r="A23" s="195"/>
      <c r="B23" s="195"/>
      <c r="C23" s="196" t="s">
        <v>251</v>
      </c>
      <c r="D23" s="195"/>
      <c r="E23" s="195"/>
      <c r="F23" s="195"/>
      <c r="G23" s="195"/>
      <c r="H23" s="195"/>
      <c r="I23" s="261"/>
      <c r="J23" s="261"/>
      <c r="K23" s="261"/>
    </row>
    <row r="24" spans="1:18">
      <c r="C24" s="272" t="s">
        <v>71</v>
      </c>
      <c r="D24" s="273"/>
      <c r="E24" s="274"/>
      <c r="F24" s="273" t="s">
        <v>72</v>
      </c>
      <c r="G24" s="273"/>
      <c r="H24" s="273"/>
      <c r="I24" s="272" t="s">
        <v>73</v>
      </c>
      <c r="J24" s="273"/>
      <c r="K24" s="274"/>
      <c r="L24" s="272">
        <v>2010</v>
      </c>
      <c r="M24" s="273"/>
      <c r="N24" s="274"/>
    </row>
    <row r="25" spans="1:18">
      <c r="C25" s="60" t="s">
        <v>0</v>
      </c>
      <c r="D25" s="61"/>
      <c r="E25" s="62" t="s">
        <v>1</v>
      </c>
      <c r="F25" s="61" t="s">
        <v>0</v>
      </c>
      <c r="G25" s="61"/>
      <c r="H25" s="61" t="s">
        <v>1</v>
      </c>
      <c r="I25" s="60" t="s">
        <v>0</v>
      </c>
      <c r="J25" s="61"/>
      <c r="K25" s="62" t="s">
        <v>1</v>
      </c>
      <c r="L25" s="60" t="s">
        <v>0</v>
      </c>
      <c r="M25" s="61"/>
      <c r="N25" s="62" t="s">
        <v>1</v>
      </c>
    </row>
    <row r="26" spans="1:18">
      <c r="C26" s="223"/>
      <c r="D26" s="223"/>
      <c r="E26" s="223"/>
      <c r="F26" s="223">
        <v>246.39</v>
      </c>
      <c r="G26" s="223"/>
      <c r="H26" s="223">
        <v>352.02</v>
      </c>
      <c r="I26" s="223">
        <v>373.53</v>
      </c>
      <c r="J26" s="223"/>
      <c r="K26" s="223">
        <v>602.03</v>
      </c>
      <c r="L26" s="223">
        <v>387.63</v>
      </c>
      <c r="M26" s="223"/>
      <c r="N26" s="223">
        <f>329.73+166.81</f>
        <v>496.54</v>
      </c>
    </row>
    <row r="27" spans="1:18">
      <c r="C27" s="81"/>
      <c r="D27" s="81"/>
      <c r="E27" s="81"/>
      <c r="F27" s="27"/>
      <c r="G27" s="81"/>
      <c r="H27" s="27"/>
      <c r="I27" s="27"/>
      <c r="J27" s="81"/>
      <c r="K27" s="27"/>
    </row>
    <row r="28" spans="1:18">
      <c r="C28" s="81"/>
      <c r="D28" s="81"/>
      <c r="E28" s="81"/>
      <c r="F28" s="81"/>
      <c r="G28" s="81"/>
      <c r="H28" s="81"/>
      <c r="I28" s="81"/>
      <c r="J28" s="81"/>
      <c r="K28" s="81"/>
    </row>
    <row r="29" spans="1:18" s="241" customFormat="1">
      <c r="D29" s="243"/>
    </row>
    <row r="31" spans="1:18">
      <c r="A31" s="195" t="s">
        <v>315</v>
      </c>
      <c r="B31" s="195"/>
      <c r="D31">
        <v>2007</v>
      </c>
      <c r="E31">
        <v>2008</v>
      </c>
      <c r="F31">
        <v>2009</v>
      </c>
      <c r="G31">
        <v>2010</v>
      </c>
    </row>
    <row r="32" spans="1:18">
      <c r="B32" s="235"/>
      <c r="C32" s="235" t="s">
        <v>308</v>
      </c>
      <c r="D32" s="235" t="s">
        <v>309</v>
      </c>
      <c r="E32" s="235" t="s">
        <v>310</v>
      </c>
      <c r="F32" s="235" t="s">
        <v>311</v>
      </c>
      <c r="G32" s="235" t="s">
        <v>312</v>
      </c>
      <c r="H32" s="235" t="s">
        <v>313</v>
      </c>
      <c r="I32" s="235" t="s">
        <v>314</v>
      </c>
    </row>
    <row r="33" spans="1:19">
      <c r="B33" s="235">
        <v>2007</v>
      </c>
      <c r="C33" s="236">
        <v>589000</v>
      </c>
      <c r="D33" s="237">
        <f>C33/3.5*0.75</f>
        <v>126214.28571428571</v>
      </c>
      <c r="E33" s="237">
        <f>D33/G33</f>
        <v>180306.12244897959</v>
      </c>
      <c r="F33" s="237">
        <f>E33-D33</f>
        <v>54091.836734693876</v>
      </c>
      <c r="G33" s="238">
        <v>0.7</v>
      </c>
      <c r="H33" s="235">
        <v>14</v>
      </c>
      <c r="I33" s="224">
        <f>E33/H33</f>
        <v>12879.008746355685</v>
      </c>
    </row>
    <row r="34" spans="1:19">
      <c r="B34" s="235">
        <v>2008</v>
      </c>
      <c r="C34" s="236">
        <v>727000</v>
      </c>
      <c r="D34" s="237">
        <f>C34/3.5*0.75</f>
        <v>155785.71428571429</v>
      </c>
      <c r="E34" s="237">
        <f>D34/G34</f>
        <v>207714.28571428571</v>
      </c>
      <c r="F34" s="237">
        <f>E34-D34</f>
        <v>51928.57142857142</v>
      </c>
      <c r="G34" s="238">
        <v>0.75</v>
      </c>
      <c r="H34" s="235">
        <v>14</v>
      </c>
      <c r="I34" s="224">
        <f>E34/H34</f>
        <v>14836.73469387755</v>
      </c>
    </row>
    <row r="35" spans="1:19">
      <c r="B35" s="235">
        <v>2009</v>
      </c>
      <c r="C35" s="236">
        <v>675000</v>
      </c>
      <c r="D35" s="239">
        <v>181478.33953523752</v>
      </c>
      <c r="E35" s="239">
        <v>232907</v>
      </c>
      <c r="F35" s="239">
        <f>E35-D35</f>
        <v>51428.660464762477</v>
      </c>
      <c r="G35" s="240">
        <f>D35/E35</f>
        <v>0.77918800008259748</v>
      </c>
      <c r="H35" s="235">
        <v>14.5</v>
      </c>
      <c r="I35" s="224">
        <f>E35/H35</f>
        <v>16062.551724137931</v>
      </c>
    </row>
    <row r="36" spans="1:19">
      <c r="B36" s="235">
        <v>2010</v>
      </c>
      <c r="C36" s="236">
        <v>400000</v>
      </c>
      <c r="D36" s="239">
        <v>110572.06351053825</v>
      </c>
      <c r="E36" s="239">
        <v>188695</v>
      </c>
      <c r="F36" s="239">
        <f>E36-D36</f>
        <v>78122.936489461747</v>
      </c>
      <c r="G36" s="240">
        <f>D36/E36</f>
        <v>0.58598300702476613</v>
      </c>
      <c r="H36" s="235">
        <v>15</v>
      </c>
      <c r="I36" s="224">
        <f>E36/H36</f>
        <v>12579.666666666666</v>
      </c>
    </row>
    <row r="37" spans="1:19">
      <c r="B37" s="227"/>
    </row>
    <row r="38" spans="1:19" s="241" customFormat="1">
      <c r="B38" s="244"/>
    </row>
    <row r="39" spans="1:19">
      <c r="A39" s="195" t="s">
        <v>305</v>
      </c>
      <c r="B39" s="195"/>
      <c r="C39" s="195" t="s">
        <v>306</v>
      </c>
      <c r="D39" s="195"/>
      <c r="E39" s="195"/>
      <c r="F39" s="195"/>
      <c r="G39" s="195"/>
      <c r="H39" s="195"/>
      <c r="I39" s="195"/>
      <c r="J39" s="195"/>
      <c r="K39" s="195"/>
      <c r="L39" s="195"/>
    </row>
    <row r="40" spans="1:19">
      <c r="A40" s="27" t="s">
        <v>265</v>
      </c>
      <c r="B40" s="27" t="s">
        <v>266</v>
      </c>
      <c r="C40" s="27" t="s">
        <v>267</v>
      </c>
      <c r="D40" s="27" t="s">
        <v>268</v>
      </c>
      <c r="E40" s="27" t="s">
        <v>269</v>
      </c>
      <c r="F40" s="245" t="s">
        <v>270</v>
      </c>
      <c r="G40" s="245" t="s">
        <v>271</v>
      </c>
      <c r="H40" s="245" t="s">
        <v>272</v>
      </c>
      <c r="I40" s="245" t="s">
        <v>273</v>
      </c>
      <c r="J40" s="246" t="s">
        <v>274</v>
      </c>
      <c r="K40" s="27" t="s">
        <v>275</v>
      </c>
      <c r="L40" s="27"/>
      <c r="S40" s="228"/>
    </row>
    <row r="41" spans="1:19">
      <c r="A41" s="27" t="s">
        <v>276</v>
      </c>
      <c r="B41" s="247">
        <v>40177</v>
      </c>
      <c r="C41" s="27" t="s">
        <v>277</v>
      </c>
      <c r="D41" s="27" t="s">
        <v>278</v>
      </c>
      <c r="E41" s="27" t="s">
        <v>279</v>
      </c>
      <c r="F41" s="245">
        <v>33.590000000000003</v>
      </c>
      <c r="G41" s="245">
        <v>269.52999999999997</v>
      </c>
      <c r="H41" s="245">
        <v>67.38</v>
      </c>
      <c r="I41" s="245">
        <v>336.91</v>
      </c>
      <c r="J41" s="246">
        <v>14131</v>
      </c>
      <c r="K41" s="27" t="s">
        <v>280</v>
      </c>
      <c r="L41" s="27"/>
    </row>
    <row r="42" spans="1:19">
      <c r="A42" s="27" t="s">
        <v>276</v>
      </c>
      <c r="B42" s="247">
        <v>40177</v>
      </c>
      <c r="C42" s="27" t="s">
        <v>277</v>
      </c>
      <c r="D42" s="27" t="s">
        <v>281</v>
      </c>
      <c r="E42" s="27" t="s">
        <v>279</v>
      </c>
      <c r="F42" s="245">
        <v>32.9</v>
      </c>
      <c r="G42" s="245">
        <v>263.98</v>
      </c>
      <c r="H42" s="245">
        <v>66</v>
      </c>
      <c r="I42" s="245">
        <v>329.98</v>
      </c>
      <c r="J42" s="246">
        <v>13602</v>
      </c>
      <c r="K42" s="27" t="s">
        <v>280</v>
      </c>
      <c r="L42" s="27"/>
      <c r="S42" s="228"/>
    </row>
    <row r="43" spans="1:19">
      <c r="A43" s="27" t="s">
        <v>276</v>
      </c>
      <c r="B43" s="247">
        <v>40177</v>
      </c>
      <c r="C43" s="27" t="s">
        <v>277</v>
      </c>
      <c r="D43" s="27" t="s">
        <v>282</v>
      </c>
      <c r="E43" s="27" t="s">
        <v>279</v>
      </c>
      <c r="F43" s="245">
        <v>28.95</v>
      </c>
      <c r="G43" s="245">
        <v>232.3</v>
      </c>
      <c r="H43" s="245">
        <v>58.08</v>
      </c>
      <c r="I43" s="245">
        <v>290.38</v>
      </c>
      <c r="J43" s="246">
        <v>12217</v>
      </c>
      <c r="K43" s="27" t="s">
        <v>280</v>
      </c>
      <c r="L43" s="27"/>
    </row>
    <row r="44" spans="1:19">
      <c r="A44" s="27" t="s">
        <v>276</v>
      </c>
      <c r="B44" s="247">
        <v>40177</v>
      </c>
      <c r="C44" s="27" t="s">
        <v>277</v>
      </c>
      <c r="D44" s="27" t="s">
        <v>283</v>
      </c>
      <c r="E44" s="27" t="s">
        <v>279</v>
      </c>
      <c r="F44" s="245">
        <v>34.49</v>
      </c>
      <c r="G44" s="245">
        <v>276.75</v>
      </c>
      <c r="H44" s="245">
        <v>69.19</v>
      </c>
      <c r="I44" s="245">
        <v>345.94</v>
      </c>
      <c r="J44" s="246">
        <v>17177</v>
      </c>
      <c r="K44" s="27" t="s">
        <v>280</v>
      </c>
      <c r="L44" s="27"/>
      <c r="S44" s="228"/>
    </row>
    <row r="45" spans="1:19">
      <c r="A45" s="27" t="s">
        <v>276</v>
      </c>
      <c r="B45" s="247">
        <v>40176</v>
      </c>
      <c r="C45" s="27" t="s">
        <v>284</v>
      </c>
      <c r="D45" s="27" t="s">
        <v>285</v>
      </c>
      <c r="E45" s="27" t="s">
        <v>279</v>
      </c>
      <c r="F45" s="245">
        <v>28.94</v>
      </c>
      <c r="G45" s="245">
        <v>232.67</v>
      </c>
      <c r="H45" s="245">
        <v>58.17</v>
      </c>
      <c r="I45" s="245">
        <v>290.83999999999997</v>
      </c>
      <c r="J45" s="246">
        <v>13628</v>
      </c>
      <c r="K45" s="27" t="s">
        <v>280</v>
      </c>
      <c r="L45" s="27"/>
    </row>
    <row r="46" spans="1:19">
      <c r="A46" s="27" t="s">
        <v>276</v>
      </c>
      <c r="B46" s="247">
        <v>40176</v>
      </c>
      <c r="C46" s="27" t="s">
        <v>284</v>
      </c>
      <c r="D46" s="27" t="s">
        <v>286</v>
      </c>
      <c r="E46" s="27" t="s">
        <v>279</v>
      </c>
      <c r="F46" s="245">
        <v>35.65</v>
      </c>
      <c r="G46" s="245">
        <v>286.63</v>
      </c>
      <c r="H46" s="245">
        <v>71.66</v>
      </c>
      <c r="I46" s="245">
        <v>358.29</v>
      </c>
      <c r="J46" s="246">
        <v>13972</v>
      </c>
      <c r="K46" s="27" t="s">
        <v>280</v>
      </c>
      <c r="L46" s="27"/>
      <c r="S46" s="228"/>
    </row>
    <row r="47" spans="1:19">
      <c r="A47" s="27" t="s">
        <v>276</v>
      </c>
      <c r="B47" s="247">
        <v>40176</v>
      </c>
      <c r="C47" s="27" t="s">
        <v>284</v>
      </c>
      <c r="D47" s="27" t="s">
        <v>287</v>
      </c>
      <c r="E47" s="27" t="s">
        <v>279</v>
      </c>
      <c r="F47" s="245">
        <v>34.479999999999997</v>
      </c>
      <c r="G47" s="245">
        <v>274.45999999999998</v>
      </c>
      <c r="H47" s="245">
        <v>68.61</v>
      </c>
      <c r="I47" s="245">
        <v>343.07</v>
      </c>
      <c r="J47" s="246">
        <v>4205</v>
      </c>
      <c r="K47" s="27" t="s">
        <v>280</v>
      </c>
      <c r="L47" s="27"/>
      <c r="S47" s="226"/>
    </row>
    <row r="48" spans="1:19">
      <c r="A48" s="27" t="s">
        <v>276</v>
      </c>
      <c r="B48" s="247">
        <v>40175</v>
      </c>
      <c r="C48" s="27" t="s">
        <v>288</v>
      </c>
      <c r="D48" s="27" t="s">
        <v>289</v>
      </c>
      <c r="E48" s="27" t="s">
        <v>279</v>
      </c>
      <c r="F48" s="245">
        <v>22.19</v>
      </c>
      <c r="G48" s="245">
        <v>176.63</v>
      </c>
      <c r="H48" s="245">
        <v>44.16</v>
      </c>
      <c r="I48" s="245">
        <v>220.79</v>
      </c>
      <c r="J48" s="246">
        <v>12358</v>
      </c>
      <c r="K48" s="27" t="s">
        <v>280</v>
      </c>
      <c r="L48" s="27"/>
      <c r="S48" s="226"/>
    </row>
    <row r="49" spans="1:26">
      <c r="A49" s="27" t="s">
        <v>276</v>
      </c>
      <c r="B49" s="247">
        <v>40175</v>
      </c>
      <c r="C49" s="27" t="s">
        <v>288</v>
      </c>
      <c r="D49" s="27" t="s">
        <v>290</v>
      </c>
      <c r="E49" s="27" t="s">
        <v>279</v>
      </c>
      <c r="F49" s="245">
        <v>30.7</v>
      </c>
      <c r="G49" s="245">
        <v>244.37</v>
      </c>
      <c r="H49" s="245">
        <v>61.09</v>
      </c>
      <c r="I49" s="245">
        <v>305.45999999999998</v>
      </c>
      <c r="J49" s="246">
        <v>13044</v>
      </c>
      <c r="K49" s="27" t="s">
        <v>280</v>
      </c>
      <c r="L49" s="27"/>
      <c r="S49" s="226"/>
    </row>
    <row r="50" spans="1:26">
      <c r="A50" s="27" t="s">
        <v>276</v>
      </c>
      <c r="B50" s="247">
        <v>40175</v>
      </c>
      <c r="C50" s="27" t="s">
        <v>288</v>
      </c>
      <c r="D50" s="27" t="s">
        <v>291</v>
      </c>
      <c r="E50" s="27" t="s">
        <v>279</v>
      </c>
      <c r="F50" s="245">
        <v>31.54</v>
      </c>
      <c r="G50" s="245">
        <v>251.06</v>
      </c>
      <c r="H50" s="245">
        <v>62.77</v>
      </c>
      <c r="I50" s="245">
        <v>313.82</v>
      </c>
      <c r="J50" s="246">
        <v>15625</v>
      </c>
      <c r="K50" s="27" t="s">
        <v>280</v>
      </c>
      <c r="L50" s="27"/>
      <c r="S50" s="275"/>
      <c r="T50" s="275"/>
      <c r="U50" s="275"/>
      <c r="V50" s="275"/>
      <c r="W50" s="275"/>
      <c r="X50" s="275"/>
      <c r="Y50" s="275"/>
      <c r="Z50" s="275"/>
    </row>
    <row r="51" spans="1:26">
      <c r="A51" s="27" t="s">
        <v>276</v>
      </c>
      <c r="B51" s="247">
        <v>40174</v>
      </c>
      <c r="C51" s="27" t="s">
        <v>292</v>
      </c>
      <c r="D51" s="27" t="s">
        <v>281</v>
      </c>
      <c r="E51" s="27" t="s">
        <v>279</v>
      </c>
      <c r="F51" s="245">
        <v>34.96</v>
      </c>
      <c r="G51" s="245">
        <v>278.27999999999997</v>
      </c>
      <c r="H51" s="245">
        <v>69.569999999999993</v>
      </c>
      <c r="I51" s="245">
        <v>347.85</v>
      </c>
      <c r="J51" s="246">
        <v>13056</v>
      </c>
      <c r="K51" s="27" t="s">
        <v>280</v>
      </c>
      <c r="L51" s="27"/>
      <c r="S51" s="275"/>
      <c r="T51" s="275"/>
      <c r="U51" s="275"/>
      <c r="V51" s="275"/>
      <c r="W51" s="275"/>
      <c r="X51" s="275"/>
      <c r="Y51" s="275"/>
      <c r="Z51" s="275"/>
    </row>
    <row r="52" spans="1:26">
      <c r="A52" s="27" t="s">
        <v>276</v>
      </c>
      <c r="B52" s="247">
        <v>40173</v>
      </c>
      <c r="C52" s="27" t="s">
        <v>293</v>
      </c>
      <c r="D52" s="27" t="s">
        <v>294</v>
      </c>
      <c r="E52" s="27" t="s">
        <v>279</v>
      </c>
      <c r="F52" s="245">
        <v>35.82</v>
      </c>
      <c r="G52" s="245">
        <v>283.98</v>
      </c>
      <c r="H52" s="245">
        <v>71</v>
      </c>
      <c r="I52" s="245">
        <v>354.98</v>
      </c>
      <c r="J52" s="246">
        <v>13672</v>
      </c>
      <c r="K52" s="27" t="s">
        <v>280</v>
      </c>
      <c r="L52" s="27"/>
      <c r="S52" s="275"/>
      <c r="T52" s="230"/>
      <c r="U52" s="230"/>
      <c r="V52" s="230"/>
      <c r="W52" s="230"/>
      <c r="X52" s="230"/>
      <c r="Y52" s="229"/>
      <c r="Z52" s="230"/>
    </row>
    <row r="53" spans="1:26">
      <c r="A53" s="27" t="s">
        <v>276</v>
      </c>
      <c r="B53" s="247">
        <v>40173</v>
      </c>
      <c r="C53" s="27" t="s">
        <v>293</v>
      </c>
      <c r="D53" s="27" t="s">
        <v>283</v>
      </c>
      <c r="E53" s="27" t="s">
        <v>279</v>
      </c>
      <c r="F53" s="245">
        <v>25.41</v>
      </c>
      <c r="G53" s="245">
        <v>201.46</v>
      </c>
      <c r="H53" s="245">
        <v>50.37</v>
      </c>
      <c r="I53" s="245">
        <v>251.83</v>
      </c>
      <c r="J53" s="246">
        <v>16802</v>
      </c>
      <c r="K53" s="27" t="s">
        <v>280</v>
      </c>
      <c r="L53" s="27"/>
      <c r="S53" s="275"/>
      <c r="T53" s="229"/>
      <c r="U53" s="230"/>
      <c r="V53" s="230"/>
      <c r="W53" s="230"/>
      <c r="X53" s="230"/>
      <c r="Y53" s="230"/>
      <c r="Z53" s="230"/>
    </row>
    <row r="54" spans="1:26">
      <c r="A54" s="27" t="s">
        <v>276</v>
      </c>
      <c r="B54" s="247">
        <v>40171</v>
      </c>
      <c r="C54" s="27" t="s">
        <v>295</v>
      </c>
      <c r="D54" s="27" t="s">
        <v>278</v>
      </c>
      <c r="E54" s="27" t="s">
        <v>279</v>
      </c>
      <c r="F54" s="245">
        <v>30.76</v>
      </c>
      <c r="G54" s="245">
        <v>241.9</v>
      </c>
      <c r="H54" s="245">
        <v>60.48</v>
      </c>
      <c r="I54" s="245">
        <v>302.38</v>
      </c>
      <c r="J54" s="246">
        <v>14131</v>
      </c>
      <c r="K54" s="27" t="s">
        <v>280</v>
      </c>
      <c r="L54" s="27"/>
      <c r="S54" s="275"/>
      <c r="T54" s="230"/>
      <c r="U54" s="230"/>
      <c r="V54" s="230"/>
      <c r="W54" s="231"/>
      <c r="X54" s="230"/>
      <c r="Y54" s="230"/>
      <c r="Z54" s="230"/>
    </row>
    <row r="55" spans="1:26">
      <c r="A55" s="27" t="s">
        <v>276</v>
      </c>
      <c r="B55" s="247">
        <v>40171</v>
      </c>
      <c r="C55" s="27" t="s">
        <v>295</v>
      </c>
      <c r="D55" s="27" t="s">
        <v>281</v>
      </c>
      <c r="E55" s="27" t="s">
        <v>296</v>
      </c>
      <c r="F55" s="245">
        <v>29.94</v>
      </c>
      <c r="G55" s="245">
        <v>234.01</v>
      </c>
      <c r="H55" s="245">
        <v>58.5</v>
      </c>
      <c r="I55" s="245">
        <v>292.51</v>
      </c>
      <c r="J55" s="246">
        <v>12610</v>
      </c>
      <c r="K55" s="27" t="s">
        <v>280</v>
      </c>
      <c r="L55" s="27"/>
    </row>
    <row r="56" spans="1:26">
      <c r="A56" s="27" t="s">
        <v>276</v>
      </c>
      <c r="B56" s="247">
        <v>40171</v>
      </c>
      <c r="C56" s="27" t="s">
        <v>295</v>
      </c>
      <c r="D56" s="27" t="s">
        <v>297</v>
      </c>
      <c r="E56" s="27" t="s">
        <v>279</v>
      </c>
      <c r="F56" s="245">
        <v>31.64</v>
      </c>
      <c r="G56" s="245">
        <v>249.83</v>
      </c>
      <c r="H56" s="245">
        <v>62.46</v>
      </c>
      <c r="I56" s="245">
        <v>312.29000000000002</v>
      </c>
      <c r="J56" s="246">
        <v>14981</v>
      </c>
      <c r="K56" s="27" t="s">
        <v>280</v>
      </c>
      <c r="L56" s="27"/>
      <c r="S56" s="225"/>
    </row>
    <row r="57" spans="1:26">
      <c r="A57" s="27" t="s">
        <v>276</v>
      </c>
      <c r="B57" s="247">
        <v>40171</v>
      </c>
      <c r="C57" s="27" t="s">
        <v>295</v>
      </c>
      <c r="D57" s="27" t="s">
        <v>291</v>
      </c>
      <c r="E57" s="27" t="s">
        <v>279</v>
      </c>
      <c r="F57" s="245">
        <v>19.53</v>
      </c>
      <c r="G57" s="245">
        <v>153.58000000000001</v>
      </c>
      <c r="H57" s="245">
        <v>38.4</v>
      </c>
      <c r="I57" s="245">
        <v>191.98</v>
      </c>
      <c r="J57" s="246">
        <v>15411</v>
      </c>
      <c r="K57" s="27" t="s">
        <v>280</v>
      </c>
      <c r="L57" s="27"/>
      <c r="S57" s="225"/>
    </row>
    <row r="58" spans="1:26">
      <c r="A58" s="27" t="s">
        <v>276</v>
      </c>
      <c r="B58" s="247">
        <v>40170</v>
      </c>
      <c r="C58" s="27" t="s">
        <v>277</v>
      </c>
      <c r="D58" s="27" t="s">
        <v>285</v>
      </c>
      <c r="E58" s="27" t="s">
        <v>279</v>
      </c>
      <c r="F58" s="245">
        <v>28.39</v>
      </c>
      <c r="G58" s="245">
        <v>224.17</v>
      </c>
      <c r="H58" s="245">
        <v>56.04</v>
      </c>
      <c r="I58" s="245">
        <v>280.20999999999998</v>
      </c>
      <c r="J58" s="246">
        <v>13628</v>
      </c>
      <c r="K58" s="27" t="s">
        <v>280</v>
      </c>
      <c r="L58" s="27"/>
      <c r="S58" s="225"/>
    </row>
    <row r="59" spans="1:26">
      <c r="A59" s="27" t="s">
        <v>276</v>
      </c>
      <c r="B59" s="247">
        <v>40170</v>
      </c>
      <c r="C59" s="27" t="s">
        <v>277</v>
      </c>
      <c r="D59" s="27" t="s">
        <v>286</v>
      </c>
      <c r="E59" s="27" t="s">
        <v>279</v>
      </c>
      <c r="F59" s="245">
        <v>34.869999999999997</v>
      </c>
      <c r="G59" s="245">
        <v>275.33</v>
      </c>
      <c r="H59" s="245">
        <v>68.83</v>
      </c>
      <c r="I59" s="245">
        <v>344.16</v>
      </c>
      <c r="J59" s="246">
        <v>13471</v>
      </c>
      <c r="K59" s="27" t="s">
        <v>280</v>
      </c>
      <c r="L59" s="27"/>
      <c r="S59" s="225"/>
    </row>
    <row r="60" spans="1:26">
      <c r="A60" s="27" t="s">
        <v>276</v>
      </c>
      <c r="B60" s="247">
        <v>40170</v>
      </c>
      <c r="C60" s="27" t="s">
        <v>277</v>
      </c>
      <c r="D60" s="27" t="s">
        <v>289</v>
      </c>
      <c r="E60" s="27" t="s">
        <v>279</v>
      </c>
      <c r="F60" s="245">
        <v>33.54</v>
      </c>
      <c r="G60" s="245">
        <v>264.82</v>
      </c>
      <c r="H60" s="245">
        <v>66.2</v>
      </c>
      <c r="I60" s="245">
        <v>331.02</v>
      </c>
      <c r="J60" s="246">
        <v>12038</v>
      </c>
      <c r="K60" s="27" t="s">
        <v>280</v>
      </c>
      <c r="L60" s="27"/>
      <c r="S60" s="232"/>
    </row>
    <row r="61" spans="1:26">
      <c r="A61" s="27" t="s">
        <v>276</v>
      </c>
      <c r="B61" s="247">
        <v>40168</v>
      </c>
      <c r="C61" s="27" t="s">
        <v>288</v>
      </c>
      <c r="D61" s="27" t="s">
        <v>281</v>
      </c>
      <c r="E61" s="27" t="s">
        <v>279</v>
      </c>
      <c r="F61" s="245">
        <v>23.8</v>
      </c>
      <c r="G61" s="245">
        <v>186.02</v>
      </c>
      <c r="H61" s="245">
        <v>46.51</v>
      </c>
      <c r="I61" s="245">
        <v>232.53</v>
      </c>
      <c r="J61" s="246">
        <v>12253</v>
      </c>
      <c r="K61" s="27" t="s">
        <v>280</v>
      </c>
      <c r="L61" s="27"/>
      <c r="S61" s="226"/>
    </row>
    <row r="62" spans="1:26">
      <c r="A62" s="27" t="s">
        <v>276</v>
      </c>
      <c r="B62" s="247">
        <v>40168</v>
      </c>
      <c r="C62" s="27" t="s">
        <v>288</v>
      </c>
      <c r="D62" s="27" t="s">
        <v>282</v>
      </c>
      <c r="E62" s="27" t="s">
        <v>279</v>
      </c>
      <c r="F62" s="245">
        <v>29.27</v>
      </c>
      <c r="G62" s="245">
        <v>228.78</v>
      </c>
      <c r="H62" s="245">
        <v>57.2</v>
      </c>
      <c r="I62" s="245">
        <v>285.98</v>
      </c>
      <c r="J62" s="246">
        <v>11804</v>
      </c>
      <c r="K62" s="27" t="s">
        <v>280</v>
      </c>
      <c r="L62" s="27"/>
      <c r="S62" s="233"/>
    </row>
    <row r="63" spans="1:26">
      <c r="A63" s="27" t="s">
        <v>276</v>
      </c>
      <c r="B63" s="247">
        <v>40167</v>
      </c>
      <c r="C63" s="27" t="s">
        <v>292</v>
      </c>
      <c r="D63" s="27" t="s">
        <v>298</v>
      </c>
      <c r="E63" s="27" t="s">
        <v>279</v>
      </c>
      <c r="F63" s="245">
        <v>29.5</v>
      </c>
      <c r="G63" s="245">
        <v>230.57</v>
      </c>
      <c r="H63" s="245">
        <v>57.64</v>
      </c>
      <c r="I63" s="245">
        <v>288.20999999999998</v>
      </c>
      <c r="J63" s="246">
        <v>16498</v>
      </c>
      <c r="K63" s="27" t="s">
        <v>280</v>
      </c>
      <c r="L63" s="27"/>
    </row>
    <row r="64" spans="1:26">
      <c r="A64" s="27" t="s">
        <v>276</v>
      </c>
      <c r="B64" s="247">
        <v>40166</v>
      </c>
      <c r="C64" s="27" t="s">
        <v>293</v>
      </c>
      <c r="D64" s="27" t="s">
        <v>278</v>
      </c>
      <c r="E64" s="27" t="s">
        <v>279</v>
      </c>
      <c r="F64" s="245">
        <v>29.13</v>
      </c>
      <c r="G64" s="245">
        <v>227.68</v>
      </c>
      <c r="H64" s="245">
        <v>56.92</v>
      </c>
      <c r="I64" s="245">
        <v>284.60000000000002</v>
      </c>
      <c r="J64" s="246">
        <v>13709</v>
      </c>
      <c r="K64" s="27" t="s">
        <v>280</v>
      </c>
      <c r="L64" s="27"/>
    </row>
    <row r="65" spans="1:12">
      <c r="A65" s="27" t="s">
        <v>276</v>
      </c>
      <c r="B65" s="247">
        <v>40166</v>
      </c>
      <c r="C65" s="27" t="s">
        <v>293</v>
      </c>
      <c r="D65" s="27" t="s">
        <v>287</v>
      </c>
      <c r="E65" s="27" t="s">
        <v>279</v>
      </c>
      <c r="F65" s="245">
        <v>35.049999999999997</v>
      </c>
      <c r="G65" s="245">
        <v>274.79000000000002</v>
      </c>
      <c r="H65" s="245">
        <v>68.7</v>
      </c>
      <c r="I65" s="245">
        <v>343.49</v>
      </c>
      <c r="J65" s="246">
        <v>0</v>
      </c>
      <c r="K65" s="27" t="s">
        <v>280</v>
      </c>
      <c r="L65" s="27"/>
    </row>
    <row r="66" spans="1:12">
      <c r="A66" s="27" t="s">
        <v>276</v>
      </c>
      <c r="B66" s="247">
        <v>40166</v>
      </c>
      <c r="C66" s="27" t="s">
        <v>293</v>
      </c>
      <c r="D66" s="27" t="s">
        <v>294</v>
      </c>
      <c r="E66" s="27" t="s">
        <v>279</v>
      </c>
      <c r="F66" s="245">
        <v>20.11</v>
      </c>
      <c r="G66" s="245">
        <v>157.66</v>
      </c>
      <c r="H66" s="245">
        <v>39.409999999999997</v>
      </c>
      <c r="I66" s="245">
        <v>197.07</v>
      </c>
      <c r="J66" s="246">
        <v>13169</v>
      </c>
      <c r="K66" s="27" t="s">
        <v>280</v>
      </c>
      <c r="L66" s="27"/>
    </row>
    <row r="67" spans="1:12">
      <c r="A67" s="27" t="s">
        <v>276</v>
      </c>
      <c r="B67" s="247">
        <v>40165</v>
      </c>
      <c r="C67" s="27" t="s">
        <v>299</v>
      </c>
      <c r="D67" s="27" t="s">
        <v>285</v>
      </c>
      <c r="E67" s="27" t="s">
        <v>279</v>
      </c>
      <c r="F67" s="245">
        <v>27.9</v>
      </c>
      <c r="G67" s="245">
        <v>218.74</v>
      </c>
      <c r="H67" s="245">
        <v>54.69</v>
      </c>
      <c r="I67" s="245">
        <v>273.43</v>
      </c>
      <c r="J67" s="246">
        <v>13628</v>
      </c>
      <c r="K67" s="27" t="s">
        <v>280</v>
      </c>
      <c r="L67" s="27"/>
    </row>
    <row r="68" spans="1:12">
      <c r="A68" s="27" t="s">
        <v>276</v>
      </c>
      <c r="B68" s="247">
        <v>40164</v>
      </c>
      <c r="C68" s="27" t="s">
        <v>295</v>
      </c>
      <c r="D68" s="27" t="s">
        <v>281</v>
      </c>
      <c r="E68" s="27" t="s">
        <v>279</v>
      </c>
      <c r="F68" s="245">
        <v>25.27</v>
      </c>
      <c r="G68" s="245">
        <v>195.49</v>
      </c>
      <c r="H68" s="245">
        <v>48.87</v>
      </c>
      <c r="I68" s="245">
        <v>244.36</v>
      </c>
      <c r="J68" s="246">
        <v>11766</v>
      </c>
      <c r="K68" s="27" t="s">
        <v>280</v>
      </c>
      <c r="L68" s="27"/>
    </row>
    <row r="69" spans="1:12">
      <c r="A69" s="27" t="s">
        <v>276</v>
      </c>
      <c r="B69" s="247">
        <v>40164</v>
      </c>
      <c r="C69" s="27" t="s">
        <v>295</v>
      </c>
      <c r="D69" s="27" t="s">
        <v>290</v>
      </c>
      <c r="E69" s="27" t="s">
        <v>279</v>
      </c>
      <c r="F69" s="245">
        <v>35.6</v>
      </c>
      <c r="G69" s="245">
        <v>276.82</v>
      </c>
      <c r="H69" s="245">
        <v>69.2</v>
      </c>
      <c r="I69" s="245">
        <v>346.02</v>
      </c>
      <c r="J69" s="246">
        <v>12635</v>
      </c>
      <c r="K69" s="27" t="s">
        <v>280</v>
      </c>
      <c r="L69" s="27"/>
    </row>
    <row r="70" spans="1:12">
      <c r="A70" s="27" t="s">
        <v>276</v>
      </c>
      <c r="B70" s="247">
        <v>40164</v>
      </c>
      <c r="C70" s="27" t="s">
        <v>295</v>
      </c>
      <c r="D70" s="27" t="s">
        <v>283</v>
      </c>
      <c r="E70" s="27" t="s">
        <v>279</v>
      </c>
      <c r="F70" s="245">
        <v>29.41</v>
      </c>
      <c r="G70" s="245">
        <v>227.52</v>
      </c>
      <c r="H70" s="245">
        <v>56.88</v>
      </c>
      <c r="I70" s="245">
        <v>284.39999999999998</v>
      </c>
      <c r="J70" s="246">
        <v>16355</v>
      </c>
      <c r="K70" s="27" t="s">
        <v>280</v>
      </c>
      <c r="L70" s="27"/>
    </row>
    <row r="71" spans="1:12">
      <c r="A71" s="27" t="s">
        <v>276</v>
      </c>
      <c r="B71" s="247">
        <v>40163</v>
      </c>
      <c r="C71" s="27" t="s">
        <v>277</v>
      </c>
      <c r="D71" s="27" t="s">
        <v>286</v>
      </c>
      <c r="E71" s="27" t="s">
        <v>279</v>
      </c>
      <c r="F71" s="245">
        <v>34.65</v>
      </c>
      <c r="G71" s="245">
        <v>268.06</v>
      </c>
      <c r="H71" s="245">
        <v>67.02</v>
      </c>
      <c r="I71" s="245">
        <v>335.07</v>
      </c>
      <c r="J71" s="246">
        <v>12979</v>
      </c>
      <c r="K71" s="27" t="s">
        <v>280</v>
      </c>
      <c r="L71" s="27"/>
    </row>
    <row r="72" spans="1:12">
      <c r="A72" s="27" t="s">
        <v>276</v>
      </c>
      <c r="B72" s="247">
        <v>40163</v>
      </c>
      <c r="C72" s="27" t="s">
        <v>277</v>
      </c>
      <c r="D72" s="27" t="s">
        <v>289</v>
      </c>
      <c r="E72" s="27" t="s">
        <v>279</v>
      </c>
      <c r="F72" s="245">
        <v>33.15</v>
      </c>
      <c r="G72" s="245">
        <v>256.45</v>
      </c>
      <c r="H72" s="245">
        <v>64.11</v>
      </c>
      <c r="I72" s="245">
        <v>320.56</v>
      </c>
      <c r="J72" s="246">
        <v>11565</v>
      </c>
      <c r="K72" s="27" t="s">
        <v>280</v>
      </c>
      <c r="L72" s="27"/>
    </row>
    <row r="73" spans="1:12">
      <c r="A73" s="27" t="s">
        <v>276</v>
      </c>
      <c r="B73" s="247">
        <v>40162</v>
      </c>
      <c r="C73" s="27" t="s">
        <v>284</v>
      </c>
      <c r="D73" s="27" t="s">
        <v>297</v>
      </c>
      <c r="E73" s="27" t="s">
        <v>279</v>
      </c>
      <c r="F73" s="245">
        <v>34.549999999999997</v>
      </c>
      <c r="G73" s="245">
        <v>267.27999999999997</v>
      </c>
      <c r="H73" s="245">
        <v>66.819999999999993</v>
      </c>
      <c r="I73" s="245">
        <v>334.1</v>
      </c>
      <c r="J73" s="246">
        <v>14981</v>
      </c>
      <c r="K73" s="27" t="s">
        <v>280</v>
      </c>
      <c r="L73" s="27"/>
    </row>
    <row r="74" spans="1:12">
      <c r="A74" s="27" t="s">
        <v>276</v>
      </c>
      <c r="B74" s="247">
        <v>40161</v>
      </c>
      <c r="C74" s="27" t="s">
        <v>288</v>
      </c>
      <c r="D74" s="27" t="s">
        <v>278</v>
      </c>
      <c r="E74" s="27" t="s">
        <v>279</v>
      </c>
      <c r="F74" s="245">
        <v>35.03</v>
      </c>
      <c r="G74" s="245">
        <v>272.11</v>
      </c>
      <c r="H74" s="245">
        <v>68.03</v>
      </c>
      <c r="I74" s="245">
        <v>340.14</v>
      </c>
      <c r="J74" s="246">
        <v>12799</v>
      </c>
      <c r="K74" s="27" t="s">
        <v>280</v>
      </c>
      <c r="L74" s="27"/>
    </row>
    <row r="75" spans="1:12">
      <c r="A75" s="27" t="s">
        <v>276</v>
      </c>
      <c r="B75" s="247">
        <v>40161</v>
      </c>
      <c r="C75" s="27" t="s">
        <v>288</v>
      </c>
      <c r="D75" s="27" t="s">
        <v>282</v>
      </c>
      <c r="E75" s="27" t="s">
        <v>279</v>
      </c>
      <c r="F75" s="245">
        <v>20.07</v>
      </c>
      <c r="G75" s="245">
        <v>155.9</v>
      </c>
      <c r="H75" s="245">
        <v>38.979999999999997</v>
      </c>
      <c r="I75" s="245">
        <v>194.88</v>
      </c>
      <c r="J75" s="246">
        <v>11495</v>
      </c>
      <c r="K75" s="27" t="s">
        <v>280</v>
      </c>
      <c r="L75" s="27"/>
    </row>
    <row r="76" spans="1:12">
      <c r="A76" s="27" t="s">
        <v>276</v>
      </c>
      <c r="B76" s="247">
        <v>40161</v>
      </c>
      <c r="C76" s="27" t="s">
        <v>288</v>
      </c>
      <c r="D76" s="27" t="s">
        <v>294</v>
      </c>
      <c r="E76" s="27" t="s">
        <v>279</v>
      </c>
      <c r="F76" s="245">
        <v>32.119999999999997</v>
      </c>
      <c r="G76" s="245">
        <v>249.51</v>
      </c>
      <c r="H76" s="245">
        <v>62.38</v>
      </c>
      <c r="I76" s="245">
        <v>311.89</v>
      </c>
      <c r="J76" s="246">
        <v>12916</v>
      </c>
      <c r="K76" s="27" t="s">
        <v>280</v>
      </c>
      <c r="L76" s="27"/>
    </row>
    <row r="77" spans="1:12">
      <c r="A77" s="27" t="s">
        <v>276</v>
      </c>
      <c r="B77" s="247">
        <v>40161</v>
      </c>
      <c r="C77" s="27" t="s">
        <v>288</v>
      </c>
      <c r="D77" s="27" t="s">
        <v>283</v>
      </c>
      <c r="E77" s="27" t="s">
        <v>279</v>
      </c>
      <c r="F77" s="245">
        <v>35.82</v>
      </c>
      <c r="G77" s="245">
        <v>278.25</v>
      </c>
      <c r="H77" s="245">
        <v>69.56</v>
      </c>
      <c r="I77" s="245">
        <v>347.81</v>
      </c>
      <c r="J77" s="246">
        <v>0</v>
      </c>
      <c r="K77" s="27" t="s">
        <v>280</v>
      </c>
      <c r="L77" s="27"/>
    </row>
    <row r="78" spans="1:12">
      <c r="A78" s="27" t="s">
        <v>276</v>
      </c>
      <c r="B78" s="247">
        <v>40160</v>
      </c>
      <c r="C78" s="27" t="s">
        <v>292</v>
      </c>
      <c r="D78" s="27" t="s">
        <v>285</v>
      </c>
      <c r="E78" s="27" t="s">
        <v>279</v>
      </c>
      <c r="F78" s="245">
        <v>30.71</v>
      </c>
      <c r="G78" s="245">
        <v>238.55</v>
      </c>
      <c r="H78" s="245">
        <v>59.64</v>
      </c>
      <c r="I78" s="245">
        <v>298.19</v>
      </c>
      <c r="J78" s="246">
        <v>13628</v>
      </c>
      <c r="K78" s="27" t="s">
        <v>280</v>
      </c>
      <c r="L78" s="27"/>
    </row>
    <row r="79" spans="1:12">
      <c r="A79" s="27" t="s">
        <v>276</v>
      </c>
      <c r="B79" s="247">
        <v>40160</v>
      </c>
      <c r="C79" s="27" t="s">
        <v>292</v>
      </c>
      <c r="D79" s="27" t="s">
        <v>281</v>
      </c>
      <c r="E79" s="27" t="s">
        <v>279</v>
      </c>
      <c r="F79" s="245">
        <v>30.22</v>
      </c>
      <c r="G79" s="245">
        <v>234.74</v>
      </c>
      <c r="H79" s="245">
        <v>58.69</v>
      </c>
      <c r="I79" s="245">
        <v>293.43</v>
      </c>
      <c r="J79" s="246">
        <v>11395</v>
      </c>
      <c r="K79" s="27" t="s">
        <v>280</v>
      </c>
      <c r="L79" s="27"/>
    </row>
    <row r="80" spans="1:12">
      <c r="A80" s="27" t="s">
        <v>276</v>
      </c>
      <c r="B80" s="247">
        <v>40160</v>
      </c>
      <c r="C80" s="27" t="s">
        <v>292</v>
      </c>
      <c r="D80" s="27" t="s">
        <v>291</v>
      </c>
      <c r="E80" s="27" t="s">
        <v>300</v>
      </c>
      <c r="F80" s="245">
        <v>35.83</v>
      </c>
      <c r="G80" s="245">
        <v>284.92</v>
      </c>
      <c r="H80" s="245">
        <v>71.23</v>
      </c>
      <c r="I80" s="245">
        <v>356.15</v>
      </c>
      <c r="J80" s="246">
        <v>14956</v>
      </c>
      <c r="K80" s="27" t="s">
        <v>280</v>
      </c>
      <c r="L80" s="27"/>
    </row>
    <row r="81" spans="1:12">
      <c r="A81" s="27" t="s">
        <v>276</v>
      </c>
      <c r="B81" s="247">
        <v>40158</v>
      </c>
      <c r="C81" s="27" t="s">
        <v>299</v>
      </c>
      <c r="D81" s="27" t="s">
        <v>281</v>
      </c>
      <c r="E81" s="27" t="s">
        <v>279</v>
      </c>
      <c r="F81" s="245">
        <v>26.36</v>
      </c>
      <c r="G81" s="245">
        <v>206.03</v>
      </c>
      <c r="H81" s="245">
        <v>51.51</v>
      </c>
      <c r="I81" s="245">
        <v>257.54000000000002</v>
      </c>
      <c r="J81" s="246">
        <v>10940</v>
      </c>
      <c r="K81" s="27" t="s">
        <v>280</v>
      </c>
      <c r="L81" s="27"/>
    </row>
    <row r="82" spans="1:12">
      <c r="A82" s="27" t="s">
        <v>276</v>
      </c>
      <c r="B82" s="247">
        <v>40158</v>
      </c>
      <c r="C82" s="27" t="s">
        <v>299</v>
      </c>
      <c r="D82" s="27" t="s">
        <v>286</v>
      </c>
      <c r="E82" s="27" t="s">
        <v>279</v>
      </c>
      <c r="F82" s="245">
        <v>34.18</v>
      </c>
      <c r="G82" s="245">
        <v>267.14</v>
      </c>
      <c r="H82" s="245">
        <v>66.78</v>
      </c>
      <c r="I82" s="245">
        <v>333.92</v>
      </c>
      <c r="J82" s="246">
        <v>12481</v>
      </c>
      <c r="K82" s="27" t="s">
        <v>280</v>
      </c>
      <c r="L82" s="27"/>
    </row>
    <row r="83" spans="1:12">
      <c r="A83" s="27" t="s">
        <v>276</v>
      </c>
      <c r="B83" s="247">
        <v>40157</v>
      </c>
      <c r="C83" s="27" t="s">
        <v>295</v>
      </c>
      <c r="D83" s="27" t="s">
        <v>285</v>
      </c>
      <c r="E83" s="27" t="s">
        <v>279</v>
      </c>
      <c r="F83" s="245">
        <v>29.41</v>
      </c>
      <c r="G83" s="245">
        <v>232.93</v>
      </c>
      <c r="H83" s="245">
        <v>58.23</v>
      </c>
      <c r="I83" s="245">
        <v>291.16000000000003</v>
      </c>
      <c r="J83" s="246">
        <v>12805</v>
      </c>
      <c r="K83" s="27" t="s">
        <v>280</v>
      </c>
      <c r="L83" s="27"/>
    </row>
    <row r="84" spans="1:12">
      <c r="A84" s="27" t="s">
        <v>276</v>
      </c>
      <c r="B84" s="247">
        <v>40157</v>
      </c>
      <c r="C84" s="27" t="s">
        <v>295</v>
      </c>
      <c r="D84" s="27" t="s">
        <v>281</v>
      </c>
      <c r="E84" s="27" t="s">
        <v>279</v>
      </c>
      <c r="F84" s="245">
        <v>19.84</v>
      </c>
      <c r="G84" s="245">
        <v>156.02000000000001</v>
      </c>
      <c r="H84" s="245">
        <v>39.01</v>
      </c>
      <c r="I84" s="245">
        <v>195.03</v>
      </c>
      <c r="J84" s="246">
        <v>10250</v>
      </c>
      <c r="K84" s="27" t="s">
        <v>280</v>
      </c>
      <c r="L84" s="27"/>
    </row>
    <row r="85" spans="1:12">
      <c r="A85" s="27" t="s">
        <v>276</v>
      </c>
      <c r="B85" s="247">
        <v>40157</v>
      </c>
      <c r="C85" s="27" t="s">
        <v>295</v>
      </c>
      <c r="D85" s="27" t="s">
        <v>289</v>
      </c>
      <c r="E85" s="27" t="s">
        <v>279</v>
      </c>
      <c r="F85" s="245">
        <v>35.04</v>
      </c>
      <c r="G85" s="245">
        <v>277.52</v>
      </c>
      <c r="H85" s="245">
        <v>69.38</v>
      </c>
      <c r="I85" s="245">
        <v>346.9</v>
      </c>
      <c r="J85" s="246">
        <v>11000</v>
      </c>
      <c r="K85" s="27" t="s">
        <v>280</v>
      </c>
      <c r="L85" s="27"/>
    </row>
    <row r="86" spans="1:12">
      <c r="A86" s="27" t="s">
        <v>276</v>
      </c>
      <c r="B86" s="247">
        <v>40157</v>
      </c>
      <c r="C86" s="27" t="s">
        <v>295</v>
      </c>
      <c r="D86" s="27" t="s">
        <v>298</v>
      </c>
      <c r="E86" s="27" t="s">
        <v>279</v>
      </c>
      <c r="F86" s="245">
        <v>26.27</v>
      </c>
      <c r="G86" s="245">
        <v>206.58</v>
      </c>
      <c r="H86" s="245">
        <v>51.65</v>
      </c>
      <c r="I86" s="245">
        <v>258.23</v>
      </c>
      <c r="J86" s="246">
        <v>16498</v>
      </c>
      <c r="K86" s="27" t="s">
        <v>280</v>
      </c>
      <c r="L86" s="27"/>
    </row>
    <row r="87" spans="1:12">
      <c r="A87" s="27" t="s">
        <v>276</v>
      </c>
      <c r="B87" s="247">
        <v>40156</v>
      </c>
      <c r="C87" s="27" t="s">
        <v>277</v>
      </c>
      <c r="D87" s="27" t="s">
        <v>298</v>
      </c>
      <c r="E87" s="27" t="s">
        <v>279</v>
      </c>
      <c r="F87" s="245">
        <v>0.59</v>
      </c>
      <c r="G87" s="245">
        <v>4.67</v>
      </c>
      <c r="H87" s="245">
        <v>1.17</v>
      </c>
      <c r="I87" s="245">
        <v>5.84</v>
      </c>
      <c r="J87" s="246">
        <v>0</v>
      </c>
      <c r="K87" s="27" t="s">
        <v>280</v>
      </c>
      <c r="L87" s="27"/>
    </row>
    <row r="88" spans="1:12">
      <c r="A88" s="27" t="s">
        <v>276</v>
      </c>
      <c r="B88" s="247">
        <v>40156</v>
      </c>
      <c r="C88" s="27" t="s">
        <v>277</v>
      </c>
      <c r="D88" s="27" t="s">
        <v>298</v>
      </c>
      <c r="E88" s="27" t="s">
        <v>279</v>
      </c>
      <c r="F88" s="245">
        <v>0.66</v>
      </c>
      <c r="G88" s="245">
        <v>5.22</v>
      </c>
      <c r="H88" s="245">
        <v>1.3</v>
      </c>
      <c r="I88" s="245">
        <v>6.52</v>
      </c>
      <c r="J88" s="246">
        <v>16451</v>
      </c>
      <c r="K88" s="27" t="s">
        <v>280</v>
      </c>
      <c r="L88" s="27"/>
    </row>
    <row r="89" spans="1:12">
      <c r="A89" s="27" t="s">
        <v>276</v>
      </c>
      <c r="B89" s="247">
        <v>40156</v>
      </c>
      <c r="C89" s="27" t="s">
        <v>277</v>
      </c>
      <c r="D89" s="27" t="s">
        <v>298</v>
      </c>
      <c r="E89" s="27" t="s">
        <v>279</v>
      </c>
      <c r="F89" s="245">
        <v>0.72</v>
      </c>
      <c r="G89" s="245">
        <v>5.7</v>
      </c>
      <c r="H89" s="245">
        <v>1.43</v>
      </c>
      <c r="I89" s="245">
        <v>7.13</v>
      </c>
      <c r="J89" s="246">
        <v>1645</v>
      </c>
      <c r="K89" s="27" t="s">
        <v>280</v>
      </c>
      <c r="L89" s="27"/>
    </row>
    <row r="90" spans="1:12">
      <c r="A90" s="27" t="s">
        <v>276</v>
      </c>
      <c r="B90" s="247">
        <v>40156</v>
      </c>
      <c r="C90" s="27" t="s">
        <v>277</v>
      </c>
      <c r="D90" s="27" t="s">
        <v>298</v>
      </c>
      <c r="E90" s="27" t="s">
        <v>279</v>
      </c>
      <c r="F90" s="245">
        <v>1.18</v>
      </c>
      <c r="G90" s="245">
        <v>9.34</v>
      </c>
      <c r="H90" s="245">
        <v>2.33</v>
      </c>
      <c r="I90" s="245">
        <v>11.68</v>
      </c>
      <c r="J90" s="246">
        <v>0</v>
      </c>
      <c r="K90" s="27" t="s">
        <v>280</v>
      </c>
      <c r="L90" s="27"/>
    </row>
    <row r="91" spans="1:12">
      <c r="A91" s="27" t="s">
        <v>276</v>
      </c>
      <c r="B91" s="247">
        <v>40155</v>
      </c>
      <c r="C91" s="27" t="s">
        <v>284</v>
      </c>
      <c r="D91" s="27" t="s">
        <v>278</v>
      </c>
      <c r="E91" s="27" t="s">
        <v>279</v>
      </c>
      <c r="F91" s="245">
        <v>31.56</v>
      </c>
      <c r="G91" s="245">
        <v>251.22</v>
      </c>
      <c r="H91" s="245">
        <v>62.8</v>
      </c>
      <c r="I91" s="245">
        <v>314.02</v>
      </c>
      <c r="J91" s="246">
        <v>12799</v>
      </c>
      <c r="K91" s="27" t="s">
        <v>280</v>
      </c>
      <c r="L91" s="27"/>
    </row>
    <row r="92" spans="1:12">
      <c r="A92" s="27" t="s">
        <v>276</v>
      </c>
      <c r="B92" s="247">
        <v>40155</v>
      </c>
      <c r="C92" s="27" t="s">
        <v>284</v>
      </c>
      <c r="D92" s="27" t="s">
        <v>291</v>
      </c>
      <c r="E92" s="27" t="s">
        <v>279</v>
      </c>
      <c r="F92" s="245">
        <v>24.84</v>
      </c>
      <c r="G92" s="245">
        <v>197.73</v>
      </c>
      <c r="H92" s="245">
        <v>49.43</v>
      </c>
      <c r="I92" s="245">
        <v>247.16</v>
      </c>
      <c r="J92" s="246">
        <v>14549</v>
      </c>
      <c r="K92" s="27" t="s">
        <v>280</v>
      </c>
      <c r="L92" s="27"/>
    </row>
    <row r="93" spans="1:12">
      <c r="A93" s="27" t="s">
        <v>276</v>
      </c>
      <c r="B93" s="247">
        <v>40154</v>
      </c>
      <c r="C93" s="27" t="s">
        <v>288</v>
      </c>
      <c r="D93" s="27" t="s">
        <v>281</v>
      </c>
      <c r="E93" s="27" t="s">
        <v>279</v>
      </c>
      <c r="F93" s="245">
        <v>31.06</v>
      </c>
      <c r="G93" s="245">
        <v>245.99</v>
      </c>
      <c r="H93" s="245">
        <v>61.5</v>
      </c>
      <c r="I93" s="245">
        <v>307.49</v>
      </c>
      <c r="J93" s="246">
        <v>10250</v>
      </c>
      <c r="K93" s="27" t="s">
        <v>280</v>
      </c>
      <c r="L93" s="27"/>
    </row>
    <row r="94" spans="1:12">
      <c r="A94" s="27" t="s">
        <v>276</v>
      </c>
      <c r="B94" s="247">
        <v>40154</v>
      </c>
      <c r="C94" s="27" t="s">
        <v>288</v>
      </c>
      <c r="D94" s="27" t="s">
        <v>282</v>
      </c>
      <c r="E94" s="27" t="s">
        <v>279</v>
      </c>
      <c r="F94" s="245">
        <v>33.619999999999997</v>
      </c>
      <c r="G94" s="245">
        <v>266.81</v>
      </c>
      <c r="H94" s="245">
        <v>66.7</v>
      </c>
      <c r="I94" s="245">
        <v>333.51</v>
      </c>
      <c r="J94" s="246">
        <v>10094</v>
      </c>
      <c r="K94" s="27" t="s">
        <v>280</v>
      </c>
      <c r="L94" s="27"/>
    </row>
    <row r="95" spans="1:12">
      <c r="A95" s="27" t="s">
        <v>276</v>
      </c>
      <c r="B95" s="247">
        <v>40154</v>
      </c>
      <c r="C95" s="27" t="s">
        <v>288</v>
      </c>
      <c r="D95" s="27" t="s">
        <v>286</v>
      </c>
      <c r="E95" s="27" t="s">
        <v>279</v>
      </c>
      <c r="F95" s="245">
        <v>30.07</v>
      </c>
      <c r="G95" s="245">
        <v>238.63</v>
      </c>
      <c r="H95" s="245">
        <v>59.66</v>
      </c>
      <c r="I95" s="245">
        <v>298.29000000000002</v>
      </c>
      <c r="J95" s="246">
        <v>11955</v>
      </c>
      <c r="K95" s="27" t="s">
        <v>280</v>
      </c>
      <c r="L95" s="27"/>
    </row>
    <row r="96" spans="1:12">
      <c r="A96" s="27" t="s">
        <v>276</v>
      </c>
      <c r="B96" s="247">
        <v>40154</v>
      </c>
      <c r="C96" s="27" t="s">
        <v>288</v>
      </c>
      <c r="D96" s="27" t="s">
        <v>287</v>
      </c>
      <c r="E96" s="27" t="s">
        <v>279</v>
      </c>
      <c r="F96" s="245">
        <v>25.37</v>
      </c>
      <c r="G96" s="245">
        <v>200.94</v>
      </c>
      <c r="H96" s="245">
        <v>50.23</v>
      </c>
      <c r="I96" s="245">
        <v>251.18</v>
      </c>
      <c r="J96" s="246">
        <v>13268</v>
      </c>
      <c r="K96" s="27" t="s">
        <v>280</v>
      </c>
      <c r="L96" s="27"/>
    </row>
    <row r="97" spans="1:12">
      <c r="A97" s="27" t="s">
        <v>276</v>
      </c>
      <c r="B97" s="247">
        <v>40154</v>
      </c>
      <c r="C97" s="27" t="s">
        <v>288</v>
      </c>
      <c r="D97" s="27" t="s">
        <v>294</v>
      </c>
      <c r="E97" s="27" t="s">
        <v>279</v>
      </c>
      <c r="F97" s="245">
        <v>34.880000000000003</v>
      </c>
      <c r="G97" s="245">
        <v>276.81</v>
      </c>
      <c r="H97" s="245">
        <v>69.2</v>
      </c>
      <c r="I97" s="245">
        <v>346.01</v>
      </c>
      <c r="J97" s="246">
        <v>124360</v>
      </c>
      <c r="K97" s="27" t="s">
        <v>280</v>
      </c>
      <c r="L97" s="27"/>
    </row>
    <row r="98" spans="1:12">
      <c r="A98" s="27" t="s">
        <v>276</v>
      </c>
      <c r="B98" s="247">
        <v>40154</v>
      </c>
      <c r="C98" s="27" t="s">
        <v>288</v>
      </c>
      <c r="D98" s="27" t="s">
        <v>283</v>
      </c>
      <c r="E98" s="27" t="s">
        <v>279</v>
      </c>
      <c r="F98" s="245">
        <v>32.19</v>
      </c>
      <c r="G98" s="245">
        <v>254.94</v>
      </c>
      <c r="H98" s="245">
        <v>63.73</v>
      </c>
      <c r="I98" s="245">
        <v>318.68</v>
      </c>
      <c r="J98" s="246">
        <v>15420</v>
      </c>
      <c r="K98" s="27" t="s">
        <v>280</v>
      </c>
      <c r="L98" s="27"/>
    </row>
    <row r="99" spans="1:12">
      <c r="A99" s="27" t="s">
        <v>276</v>
      </c>
      <c r="B99" s="247">
        <v>40153</v>
      </c>
      <c r="C99" s="27" t="s">
        <v>292</v>
      </c>
      <c r="D99" s="27" t="s">
        <v>297</v>
      </c>
      <c r="E99" s="27" t="s">
        <v>279</v>
      </c>
      <c r="F99" s="245">
        <v>36.630000000000003</v>
      </c>
      <c r="G99" s="245">
        <v>290.10000000000002</v>
      </c>
      <c r="H99" s="245">
        <v>72.53</v>
      </c>
      <c r="I99" s="245">
        <v>362.63</v>
      </c>
      <c r="J99" s="246">
        <v>14465</v>
      </c>
      <c r="K99" s="27" t="s">
        <v>280</v>
      </c>
      <c r="L99" s="27"/>
    </row>
    <row r="100" spans="1:12">
      <c r="A100" s="27" t="s">
        <v>276</v>
      </c>
      <c r="B100" s="247">
        <v>40151</v>
      </c>
      <c r="C100" s="27" t="s">
        <v>299</v>
      </c>
      <c r="D100" s="27" t="s">
        <v>289</v>
      </c>
      <c r="E100" s="27" t="s">
        <v>279</v>
      </c>
      <c r="F100" s="245">
        <v>29.31</v>
      </c>
      <c r="G100" s="245">
        <v>231.43</v>
      </c>
      <c r="H100" s="245">
        <v>57.86</v>
      </c>
      <c r="I100" s="245">
        <v>289.29000000000002</v>
      </c>
      <c r="J100" s="246">
        <v>10601</v>
      </c>
      <c r="K100" s="27" t="s">
        <v>280</v>
      </c>
      <c r="L100" s="27"/>
    </row>
    <row r="101" spans="1:12">
      <c r="A101" s="27" t="s">
        <v>276</v>
      </c>
      <c r="B101" s="247">
        <v>40151</v>
      </c>
      <c r="C101" s="27" t="s">
        <v>299</v>
      </c>
      <c r="D101" s="27" t="s">
        <v>283</v>
      </c>
      <c r="E101" s="27" t="s">
        <v>279</v>
      </c>
      <c r="F101" s="245">
        <v>21.51</v>
      </c>
      <c r="G101" s="245">
        <v>171.56</v>
      </c>
      <c r="H101" s="245">
        <v>42.89</v>
      </c>
      <c r="I101" s="245">
        <v>214.45</v>
      </c>
      <c r="J101" s="246">
        <v>14929</v>
      </c>
      <c r="K101" s="27" t="s">
        <v>280</v>
      </c>
      <c r="L101" s="27"/>
    </row>
    <row r="102" spans="1:12">
      <c r="A102" s="27" t="s">
        <v>276</v>
      </c>
      <c r="B102" s="247">
        <v>40150</v>
      </c>
      <c r="C102" s="27" t="s">
        <v>295</v>
      </c>
      <c r="D102" s="27" t="s">
        <v>285</v>
      </c>
      <c r="E102" s="27" t="s">
        <v>279</v>
      </c>
      <c r="F102" s="245">
        <v>29.81</v>
      </c>
      <c r="G102" s="245">
        <v>237.77</v>
      </c>
      <c r="H102" s="245">
        <v>59.44</v>
      </c>
      <c r="I102" s="245">
        <v>297.20999999999998</v>
      </c>
      <c r="J102" s="246">
        <v>12805</v>
      </c>
      <c r="K102" s="27" t="s">
        <v>280</v>
      </c>
      <c r="L102" s="27"/>
    </row>
    <row r="103" spans="1:12">
      <c r="A103" s="27" t="s">
        <v>276</v>
      </c>
      <c r="B103" s="247">
        <v>40150</v>
      </c>
      <c r="C103" s="27" t="s">
        <v>295</v>
      </c>
      <c r="D103" s="27" t="s">
        <v>291</v>
      </c>
      <c r="E103" s="27" t="s">
        <v>279</v>
      </c>
      <c r="F103" s="245">
        <v>22.27</v>
      </c>
      <c r="G103" s="245">
        <v>175.84</v>
      </c>
      <c r="H103" s="245">
        <v>43.96</v>
      </c>
      <c r="I103" s="245">
        <v>219.8</v>
      </c>
      <c r="J103" s="246">
        <v>14016</v>
      </c>
      <c r="K103" s="27" t="s">
        <v>280</v>
      </c>
      <c r="L103" s="27"/>
    </row>
    <row r="104" spans="1:12">
      <c r="A104" s="27" t="s">
        <v>276</v>
      </c>
      <c r="B104" s="247">
        <v>40149</v>
      </c>
      <c r="C104" s="27" t="s">
        <v>277</v>
      </c>
      <c r="D104" s="27" t="s">
        <v>278</v>
      </c>
      <c r="E104" s="27" t="s">
        <v>279</v>
      </c>
      <c r="F104" s="245">
        <v>33.76</v>
      </c>
      <c r="G104" s="245">
        <v>266.57</v>
      </c>
      <c r="H104" s="245">
        <v>66.64</v>
      </c>
      <c r="I104" s="245">
        <v>333.21</v>
      </c>
      <c r="J104" s="246">
        <v>0</v>
      </c>
      <c r="K104" s="27" t="s">
        <v>280</v>
      </c>
      <c r="L104" s="27"/>
    </row>
    <row r="105" spans="1:12">
      <c r="A105" s="27" t="s">
        <v>276</v>
      </c>
      <c r="B105" s="247">
        <v>40149</v>
      </c>
      <c r="C105" s="27" t="s">
        <v>277</v>
      </c>
      <c r="D105" s="27" t="s">
        <v>281</v>
      </c>
      <c r="E105" s="27" t="s">
        <v>279</v>
      </c>
      <c r="F105" s="245">
        <v>25.28</v>
      </c>
      <c r="G105" s="245">
        <v>199.61</v>
      </c>
      <c r="H105" s="245">
        <v>49.9</v>
      </c>
      <c r="I105" s="245">
        <v>249.51</v>
      </c>
      <c r="J105" s="246">
        <v>9803</v>
      </c>
      <c r="K105" s="27" t="s">
        <v>280</v>
      </c>
      <c r="L105" s="27"/>
    </row>
    <row r="106" spans="1:12">
      <c r="A106" s="27" t="s">
        <v>276</v>
      </c>
      <c r="B106" s="247">
        <v>40149</v>
      </c>
      <c r="C106" s="27" t="s">
        <v>277</v>
      </c>
      <c r="D106" s="27" t="s">
        <v>282</v>
      </c>
      <c r="E106" s="27" t="s">
        <v>279</v>
      </c>
      <c r="F106" s="245">
        <v>35.18</v>
      </c>
      <c r="G106" s="245">
        <v>277.77999999999997</v>
      </c>
      <c r="H106" s="245">
        <v>69.44</v>
      </c>
      <c r="I106" s="245">
        <v>347.22</v>
      </c>
      <c r="J106" s="246">
        <v>10600</v>
      </c>
      <c r="K106" s="27" t="s">
        <v>280</v>
      </c>
      <c r="L106" s="27"/>
    </row>
    <row r="107" spans="1:12">
      <c r="A107" s="27" t="s">
        <v>276</v>
      </c>
      <c r="B107" s="247">
        <v>40149</v>
      </c>
      <c r="C107" s="27" t="s">
        <v>277</v>
      </c>
      <c r="D107" s="27" t="s">
        <v>286</v>
      </c>
      <c r="E107" s="27" t="s">
        <v>279</v>
      </c>
      <c r="F107" s="245">
        <v>25.9</v>
      </c>
      <c r="G107" s="245">
        <v>204.5</v>
      </c>
      <c r="H107" s="245">
        <v>51.13</v>
      </c>
      <c r="I107" s="245">
        <v>255.63</v>
      </c>
      <c r="J107" s="246">
        <v>11521</v>
      </c>
      <c r="K107" s="27" t="s">
        <v>280</v>
      </c>
      <c r="L107" s="27"/>
    </row>
    <row r="108" spans="1:12">
      <c r="A108" s="27" t="s">
        <v>276</v>
      </c>
      <c r="B108" s="247">
        <v>40148</v>
      </c>
      <c r="C108" s="27" t="s">
        <v>284</v>
      </c>
      <c r="D108" s="27" t="s">
        <v>287</v>
      </c>
      <c r="E108" s="27" t="s">
        <v>279</v>
      </c>
      <c r="F108" s="245">
        <v>33.159999999999997</v>
      </c>
      <c r="G108" s="245">
        <v>262.62</v>
      </c>
      <c r="H108" s="245">
        <v>65.66</v>
      </c>
      <c r="I108" s="245">
        <v>328.27</v>
      </c>
      <c r="J108" s="246">
        <v>12882</v>
      </c>
      <c r="K108" s="27" t="s">
        <v>280</v>
      </c>
      <c r="L108" s="27"/>
    </row>
    <row r="109" spans="1:12">
      <c r="A109" s="27" t="s">
        <v>276</v>
      </c>
      <c r="B109" s="247">
        <v>40147</v>
      </c>
      <c r="C109" s="27" t="s">
        <v>288</v>
      </c>
      <c r="D109" s="27" t="s">
        <v>283</v>
      </c>
      <c r="E109" s="27" t="s">
        <v>279</v>
      </c>
      <c r="F109" s="245">
        <v>36.11</v>
      </c>
      <c r="G109" s="245">
        <v>285.99</v>
      </c>
      <c r="H109" s="245">
        <v>71.5</v>
      </c>
      <c r="I109" s="245">
        <v>357.49</v>
      </c>
      <c r="J109" s="246">
        <v>14593</v>
      </c>
      <c r="K109" s="27" t="s">
        <v>280</v>
      </c>
      <c r="L109" s="27"/>
    </row>
    <row r="110" spans="1:12">
      <c r="A110" s="27" t="s">
        <v>276</v>
      </c>
      <c r="B110" s="247">
        <v>40146</v>
      </c>
      <c r="C110" s="27" t="s">
        <v>292</v>
      </c>
      <c r="D110" s="27" t="s">
        <v>297</v>
      </c>
      <c r="E110" s="27" t="s">
        <v>279</v>
      </c>
      <c r="F110" s="245">
        <v>32.549999999999997</v>
      </c>
      <c r="G110" s="245">
        <v>257.02</v>
      </c>
      <c r="H110" s="245">
        <v>64.25</v>
      </c>
      <c r="I110" s="245">
        <v>321.27</v>
      </c>
      <c r="J110" s="246">
        <v>0</v>
      </c>
      <c r="K110" s="27" t="s">
        <v>280</v>
      </c>
      <c r="L110" s="27"/>
    </row>
    <row r="111" spans="1:12">
      <c r="A111" s="27" t="s">
        <v>276</v>
      </c>
      <c r="B111" s="247">
        <v>40146</v>
      </c>
      <c r="C111" s="27" t="s">
        <v>292</v>
      </c>
      <c r="D111" s="27" t="s">
        <v>291</v>
      </c>
      <c r="E111" s="27" t="s">
        <v>279</v>
      </c>
      <c r="F111" s="245">
        <v>35.68</v>
      </c>
      <c r="G111" s="245">
        <v>281.73</v>
      </c>
      <c r="H111" s="245">
        <v>70.430000000000007</v>
      </c>
      <c r="I111" s="245">
        <v>352.16</v>
      </c>
      <c r="J111" s="246">
        <v>13669</v>
      </c>
      <c r="K111" s="27" t="s">
        <v>280</v>
      </c>
      <c r="L111" s="27"/>
    </row>
    <row r="112" spans="1:12">
      <c r="A112" s="27" t="s">
        <v>276</v>
      </c>
      <c r="B112" s="247">
        <v>40145</v>
      </c>
      <c r="C112" s="27" t="s">
        <v>293</v>
      </c>
      <c r="D112" s="27" t="s">
        <v>281</v>
      </c>
      <c r="E112" s="27" t="s">
        <v>279</v>
      </c>
      <c r="F112" s="245">
        <v>27.84</v>
      </c>
      <c r="G112" s="245">
        <v>219.82</v>
      </c>
      <c r="H112" s="245">
        <v>54.95</v>
      </c>
      <c r="I112" s="245">
        <v>274.77</v>
      </c>
      <c r="J112" s="246">
        <v>9470</v>
      </c>
      <c r="K112" s="27" t="s">
        <v>280</v>
      </c>
      <c r="L112" s="27"/>
    </row>
    <row r="113" spans="1:12">
      <c r="A113" s="27" t="s">
        <v>276</v>
      </c>
      <c r="B113" s="247">
        <v>40145</v>
      </c>
      <c r="C113" s="27" t="s">
        <v>293</v>
      </c>
      <c r="D113" s="27" t="s">
        <v>286</v>
      </c>
      <c r="E113" s="27" t="s">
        <v>279</v>
      </c>
      <c r="F113" s="245">
        <v>29.18</v>
      </c>
      <c r="G113" s="245">
        <v>230.4</v>
      </c>
      <c r="H113" s="245">
        <v>57.6</v>
      </c>
      <c r="I113" s="245">
        <v>288</v>
      </c>
      <c r="J113" s="246">
        <v>11137</v>
      </c>
      <c r="K113" s="27" t="s">
        <v>280</v>
      </c>
      <c r="L113" s="27"/>
    </row>
    <row r="114" spans="1:12">
      <c r="A114" s="27" t="s">
        <v>276</v>
      </c>
      <c r="B114" s="247">
        <v>40145</v>
      </c>
      <c r="C114" s="27" t="s">
        <v>293</v>
      </c>
      <c r="D114" s="27" t="s">
        <v>298</v>
      </c>
      <c r="E114" s="27" t="s">
        <v>279</v>
      </c>
      <c r="F114" s="245">
        <v>34.54</v>
      </c>
      <c r="G114" s="245">
        <v>272.72000000000003</v>
      </c>
      <c r="H114" s="245">
        <v>68.180000000000007</v>
      </c>
      <c r="I114" s="245">
        <v>340.9</v>
      </c>
      <c r="J114" s="246">
        <v>16004</v>
      </c>
      <c r="K114" s="27" t="s">
        <v>280</v>
      </c>
      <c r="L114" s="27"/>
    </row>
    <row r="115" spans="1:12">
      <c r="A115" s="27" t="s">
        <v>276</v>
      </c>
      <c r="B115" s="247">
        <v>40144</v>
      </c>
      <c r="C115" s="27" t="s">
        <v>299</v>
      </c>
      <c r="D115" s="27" t="s">
        <v>282</v>
      </c>
      <c r="E115" s="27" t="s">
        <v>279</v>
      </c>
      <c r="F115" s="245">
        <v>28.53</v>
      </c>
      <c r="G115" s="245">
        <v>224.82</v>
      </c>
      <c r="H115" s="245">
        <v>56.2</v>
      </c>
      <c r="I115" s="245">
        <v>281.02</v>
      </c>
      <c r="J115" s="246">
        <v>114</v>
      </c>
      <c r="K115" s="27" t="s">
        <v>280</v>
      </c>
      <c r="L115" s="27"/>
    </row>
    <row r="116" spans="1:12">
      <c r="A116" s="27" t="s">
        <v>276</v>
      </c>
      <c r="B116" s="247">
        <v>40144</v>
      </c>
      <c r="C116" s="27" t="s">
        <v>299</v>
      </c>
      <c r="D116" s="27" t="s">
        <v>289</v>
      </c>
      <c r="E116" s="27" t="s">
        <v>279</v>
      </c>
      <c r="F116" s="245">
        <v>1.8</v>
      </c>
      <c r="G116" s="245">
        <v>14.18</v>
      </c>
      <c r="H116" s="245">
        <v>3.54</v>
      </c>
      <c r="I116" s="245">
        <v>17.73</v>
      </c>
      <c r="J116" s="246">
        <v>10197</v>
      </c>
      <c r="K116" s="27" t="s">
        <v>280</v>
      </c>
      <c r="L116" s="27"/>
    </row>
    <row r="117" spans="1:12">
      <c r="A117" s="27" t="s">
        <v>276</v>
      </c>
      <c r="B117" s="247">
        <v>40144</v>
      </c>
      <c r="C117" s="27" t="s">
        <v>299</v>
      </c>
      <c r="D117" s="27" t="s">
        <v>289</v>
      </c>
      <c r="E117" s="27" t="s">
        <v>279</v>
      </c>
      <c r="F117" s="245">
        <v>24.89</v>
      </c>
      <c r="G117" s="245">
        <v>196.14</v>
      </c>
      <c r="H117" s="245">
        <v>49.03</v>
      </c>
      <c r="I117" s="245">
        <v>245.17</v>
      </c>
      <c r="J117" s="246">
        <v>10197</v>
      </c>
      <c r="K117" s="27" t="s">
        <v>280</v>
      </c>
      <c r="L117" s="27"/>
    </row>
    <row r="118" spans="1:12">
      <c r="A118" s="27" t="s">
        <v>276</v>
      </c>
      <c r="B118" s="247">
        <v>40143</v>
      </c>
      <c r="C118" s="27" t="s">
        <v>295</v>
      </c>
      <c r="D118" s="27" t="s">
        <v>285</v>
      </c>
      <c r="E118" s="27" t="s">
        <v>279</v>
      </c>
      <c r="F118" s="245">
        <v>27.43</v>
      </c>
      <c r="G118" s="245">
        <v>216.81</v>
      </c>
      <c r="H118" s="245">
        <v>54.2</v>
      </c>
      <c r="I118" s="245">
        <v>271.01</v>
      </c>
      <c r="J118" s="246">
        <v>12370</v>
      </c>
      <c r="K118" s="27" t="s">
        <v>280</v>
      </c>
      <c r="L118" s="27"/>
    </row>
    <row r="119" spans="1:12">
      <c r="A119" s="27" t="s">
        <v>276</v>
      </c>
      <c r="B119" s="247">
        <v>40143</v>
      </c>
      <c r="C119" s="27" t="s">
        <v>295</v>
      </c>
      <c r="D119" s="27" t="s">
        <v>278</v>
      </c>
      <c r="E119" s="27" t="s">
        <v>279</v>
      </c>
      <c r="F119" s="245">
        <v>29.05</v>
      </c>
      <c r="G119" s="245">
        <v>231.7</v>
      </c>
      <c r="H119" s="245">
        <v>57.92</v>
      </c>
      <c r="I119" s="245">
        <v>289.63</v>
      </c>
      <c r="J119" s="246">
        <v>119</v>
      </c>
      <c r="K119" s="27" t="s">
        <v>280</v>
      </c>
      <c r="L119" s="27"/>
    </row>
    <row r="120" spans="1:12">
      <c r="A120" s="27" t="s">
        <v>276</v>
      </c>
      <c r="B120" s="247">
        <v>40143</v>
      </c>
      <c r="C120" s="27" t="s">
        <v>295</v>
      </c>
      <c r="D120" s="27" t="s">
        <v>290</v>
      </c>
      <c r="E120" s="27" t="s">
        <v>279</v>
      </c>
      <c r="F120" s="245">
        <v>26.37</v>
      </c>
      <c r="G120" s="245">
        <v>208.43</v>
      </c>
      <c r="H120" s="245">
        <v>52.11</v>
      </c>
      <c r="I120" s="245">
        <v>260.54000000000002</v>
      </c>
      <c r="J120" s="246">
        <v>12181</v>
      </c>
      <c r="K120" s="27" t="s">
        <v>280</v>
      </c>
      <c r="L120" s="27"/>
    </row>
    <row r="121" spans="1:12">
      <c r="A121" s="27" t="s">
        <v>276</v>
      </c>
      <c r="B121" s="247">
        <v>40143</v>
      </c>
      <c r="C121" s="27" t="s">
        <v>295</v>
      </c>
      <c r="D121" s="27" t="s">
        <v>298</v>
      </c>
      <c r="E121" s="27" t="s">
        <v>279</v>
      </c>
      <c r="F121" s="245">
        <v>32.409999999999997</v>
      </c>
      <c r="G121" s="245">
        <v>258.5</v>
      </c>
      <c r="H121" s="245">
        <v>64.63</v>
      </c>
      <c r="I121" s="245">
        <v>323.13</v>
      </c>
      <c r="J121" s="246">
        <v>15431</v>
      </c>
      <c r="K121" s="27" t="s">
        <v>280</v>
      </c>
      <c r="L121" s="27"/>
    </row>
    <row r="122" spans="1:12">
      <c r="A122" s="27" t="s">
        <v>276</v>
      </c>
      <c r="B122" s="247">
        <v>40142</v>
      </c>
      <c r="C122" s="27" t="s">
        <v>277</v>
      </c>
      <c r="D122" s="27" t="s">
        <v>281</v>
      </c>
      <c r="E122" s="27" t="s">
        <v>279</v>
      </c>
      <c r="F122" s="245">
        <v>32.39</v>
      </c>
      <c r="G122" s="245">
        <v>258.33999999999997</v>
      </c>
      <c r="H122" s="245">
        <v>64.58</v>
      </c>
      <c r="I122" s="245">
        <v>322.92</v>
      </c>
      <c r="J122" s="246">
        <v>9113</v>
      </c>
      <c r="K122" s="27" t="s">
        <v>280</v>
      </c>
      <c r="L122" s="27"/>
    </row>
    <row r="123" spans="1:12">
      <c r="A123" s="27" t="s">
        <v>276</v>
      </c>
      <c r="B123" s="247">
        <v>40142</v>
      </c>
      <c r="C123" s="27" t="s">
        <v>277</v>
      </c>
      <c r="D123" s="27" t="s">
        <v>294</v>
      </c>
      <c r="E123" s="27" t="s">
        <v>300</v>
      </c>
      <c r="F123" s="245">
        <v>29.7</v>
      </c>
      <c r="G123" s="245">
        <v>242.35</v>
      </c>
      <c r="H123" s="245">
        <v>60.59</v>
      </c>
      <c r="I123" s="245">
        <v>302.94</v>
      </c>
      <c r="J123" s="246">
        <v>11456</v>
      </c>
      <c r="K123" s="27" t="s">
        <v>280</v>
      </c>
      <c r="L123" s="27"/>
    </row>
    <row r="124" spans="1:12">
      <c r="A124" s="27" t="s">
        <v>276</v>
      </c>
      <c r="B124" s="247">
        <v>40142</v>
      </c>
      <c r="C124" s="27" t="s">
        <v>277</v>
      </c>
      <c r="D124" s="27" t="s">
        <v>283</v>
      </c>
      <c r="E124" s="27" t="s">
        <v>279</v>
      </c>
      <c r="F124" s="245">
        <v>34.24</v>
      </c>
      <c r="G124" s="245">
        <v>273.10000000000002</v>
      </c>
      <c r="H124" s="245">
        <v>68.28</v>
      </c>
      <c r="I124" s="245">
        <v>341.38</v>
      </c>
      <c r="J124" s="246">
        <v>14064</v>
      </c>
      <c r="K124" s="27" t="s">
        <v>280</v>
      </c>
      <c r="L124" s="27"/>
    </row>
    <row r="125" spans="1:12">
      <c r="A125" s="27" t="s">
        <v>276</v>
      </c>
      <c r="B125" s="247">
        <v>40140</v>
      </c>
      <c r="C125" s="27" t="s">
        <v>288</v>
      </c>
      <c r="D125" s="27" t="s">
        <v>285</v>
      </c>
      <c r="E125" s="27" t="s">
        <v>279</v>
      </c>
      <c r="F125" s="245">
        <v>14.77</v>
      </c>
      <c r="G125" s="245">
        <v>117.81</v>
      </c>
      <c r="H125" s="245">
        <v>29.45</v>
      </c>
      <c r="I125" s="245">
        <v>147.26</v>
      </c>
      <c r="J125" s="246">
        <v>12201</v>
      </c>
      <c r="K125" s="27" t="s">
        <v>280</v>
      </c>
      <c r="L125" s="27"/>
    </row>
    <row r="126" spans="1:12">
      <c r="A126" s="27" t="s">
        <v>276</v>
      </c>
      <c r="B126" s="247">
        <v>40140</v>
      </c>
      <c r="C126" s="27" t="s">
        <v>288</v>
      </c>
      <c r="D126" s="27" t="s">
        <v>289</v>
      </c>
      <c r="E126" s="27" t="s">
        <v>279</v>
      </c>
      <c r="F126" s="245">
        <v>28.61</v>
      </c>
      <c r="G126" s="245">
        <v>228.19</v>
      </c>
      <c r="H126" s="245">
        <v>57.05</v>
      </c>
      <c r="I126" s="245">
        <v>285.24</v>
      </c>
      <c r="J126" s="246">
        <v>9790</v>
      </c>
      <c r="K126" s="27" t="s">
        <v>280</v>
      </c>
      <c r="L126" s="27"/>
    </row>
    <row r="127" spans="1:12">
      <c r="A127" s="27" t="s">
        <v>276</v>
      </c>
      <c r="B127" s="247">
        <v>40140</v>
      </c>
      <c r="C127" s="27" t="s">
        <v>288</v>
      </c>
      <c r="D127" s="27" t="s">
        <v>298</v>
      </c>
      <c r="E127" s="27" t="s">
        <v>279</v>
      </c>
      <c r="F127" s="245">
        <v>25.7</v>
      </c>
      <c r="G127" s="245">
        <v>204.98</v>
      </c>
      <c r="H127" s="245">
        <v>51.24</v>
      </c>
      <c r="I127" s="245">
        <v>256.22000000000003</v>
      </c>
      <c r="J127" s="246">
        <v>14915</v>
      </c>
      <c r="K127" s="27" t="s">
        <v>280</v>
      </c>
      <c r="L127" s="27"/>
    </row>
    <row r="128" spans="1:12">
      <c r="A128" s="27" t="s">
        <v>276</v>
      </c>
      <c r="B128" s="247">
        <v>40139</v>
      </c>
      <c r="C128" s="27" t="s">
        <v>292</v>
      </c>
      <c r="D128" s="27" t="s">
        <v>286</v>
      </c>
      <c r="E128" s="27" t="s">
        <v>279</v>
      </c>
      <c r="F128" s="245">
        <v>36.11</v>
      </c>
      <c r="G128" s="245">
        <v>288.01</v>
      </c>
      <c r="H128" s="245">
        <v>72</v>
      </c>
      <c r="I128" s="245">
        <v>360.01</v>
      </c>
      <c r="J128" s="246">
        <v>10197</v>
      </c>
      <c r="K128" s="27" t="s">
        <v>280</v>
      </c>
      <c r="L128" s="27"/>
    </row>
    <row r="129" spans="1:12">
      <c r="A129" s="27" t="s">
        <v>276</v>
      </c>
      <c r="B129" s="247">
        <v>40139</v>
      </c>
      <c r="C129" s="27" t="s">
        <v>292</v>
      </c>
      <c r="D129" s="27" t="s">
        <v>287</v>
      </c>
      <c r="E129" s="27" t="s">
        <v>279</v>
      </c>
      <c r="F129" s="245">
        <v>4.29</v>
      </c>
      <c r="G129" s="245">
        <v>34.42</v>
      </c>
      <c r="H129" s="245">
        <v>8.61</v>
      </c>
      <c r="I129" s="245">
        <v>43.03</v>
      </c>
      <c r="J129" s="246">
        <v>12381</v>
      </c>
      <c r="K129" s="27" t="s">
        <v>280</v>
      </c>
      <c r="L129" s="27"/>
    </row>
    <row r="130" spans="1:12">
      <c r="A130" s="27" t="s">
        <v>276</v>
      </c>
      <c r="B130" s="247">
        <v>40139</v>
      </c>
      <c r="C130" s="27" t="s">
        <v>292</v>
      </c>
      <c r="D130" s="27" t="s">
        <v>287</v>
      </c>
      <c r="E130" s="27" t="s">
        <v>279</v>
      </c>
      <c r="F130" s="245">
        <v>29.14</v>
      </c>
      <c r="G130" s="245">
        <v>233.82</v>
      </c>
      <c r="H130" s="245">
        <v>58.45</v>
      </c>
      <c r="I130" s="245">
        <v>292.27</v>
      </c>
      <c r="J130" s="246">
        <v>12381</v>
      </c>
      <c r="K130" s="27" t="s">
        <v>280</v>
      </c>
      <c r="L130" s="27"/>
    </row>
    <row r="131" spans="1:12">
      <c r="A131" s="27" t="s">
        <v>276</v>
      </c>
      <c r="B131" s="247">
        <v>40138</v>
      </c>
      <c r="C131" s="27" t="s">
        <v>293</v>
      </c>
      <c r="D131" s="27" t="s">
        <v>282</v>
      </c>
      <c r="E131" s="27" t="s">
        <v>279</v>
      </c>
      <c r="F131" s="245">
        <v>26.53</v>
      </c>
      <c r="G131" s="245">
        <v>212.88</v>
      </c>
      <c r="H131" s="245">
        <v>53.22</v>
      </c>
      <c r="I131" s="245">
        <v>266.10000000000002</v>
      </c>
      <c r="J131" s="246">
        <v>9736</v>
      </c>
      <c r="K131" s="27" t="s">
        <v>280</v>
      </c>
      <c r="L131" s="27"/>
    </row>
    <row r="132" spans="1:12">
      <c r="A132" s="27" t="s">
        <v>276</v>
      </c>
      <c r="B132" s="247">
        <v>40138</v>
      </c>
      <c r="C132" s="27" t="s">
        <v>293</v>
      </c>
      <c r="D132" s="27" t="s">
        <v>298</v>
      </c>
      <c r="E132" s="27" t="s">
        <v>279</v>
      </c>
      <c r="F132" s="245">
        <v>25.9</v>
      </c>
      <c r="G132" s="245">
        <v>207.82</v>
      </c>
      <c r="H132" s="245">
        <v>51.95</v>
      </c>
      <c r="I132" s="245">
        <v>259.77</v>
      </c>
      <c r="J132" s="246">
        <v>14502</v>
      </c>
      <c r="K132" s="27" t="s">
        <v>280</v>
      </c>
      <c r="L132" s="27"/>
    </row>
    <row r="133" spans="1:12">
      <c r="A133" s="27" t="s">
        <v>276</v>
      </c>
      <c r="B133" s="247">
        <v>40137</v>
      </c>
      <c r="C133" s="27" t="s">
        <v>299</v>
      </c>
      <c r="D133" s="27" t="s">
        <v>290</v>
      </c>
      <c r="E133" s="27" t="s">
        <v>296</v>
      </c>
      <c r="F133" s="245">
        <v>29.58</v>
      </c>
      <c r="G133" s="245">
        <v>235.93</v>
      </c>
      <c r="H133" s="245">
        <v>58.98</v>
      </c>
      <c r="I133" s="245">
        <v>294.91000000000003</v>
      </c>
      <c r="J133" s="246">
        <v>11806</v>
      </c>
      <c r="K133" s="27" t="s">
        <v>280</v>
      </c>
      <c r="L133" s="27"/>
    </row>
    <row r="134" spans="1:12">
      <c r="A134" s="27" t="s">
        <v>276</v>
      </c>
      <c r="B134" s="247">
        <v>40137</v>
      </c>
      <c r="C134" s="27" t="s">
        <v>299</v>
      </c>
      <c r="D134" s="27" t="s">
        <v>291</v>
      </c>
      <c r="E134" s="27" t="s">
        <v>279</v>
      </c>
      <c r="F134" s="245">
        <v>25.07</v>
      </c>
      <c r="G134" s="245">
        <v>201.16</v>
      </c>
      <c r="H134" s="245">
        <v>50.29</v>
      </c>
      <c r="I134" s="245">
        <v>251.45</v>
      </c>
      <c r="J134" s="246">
        <v>12538</v>
      </c>
      <c r="K134" s="27" t="s">
        <v>280</v>
      </c>
      <c r="L134" s="27"/>
    </row>
    <row r="135" spans="1:12">
      <c r="A135" s="27" t="s">
        <v>276</v>
      </c>
      <c r="B135" s="247">
        <v>40136</v>
      </c>
      <c r="C135" s="27" t="s">
        <v>295</v>
      </c>
      <c r="D135" s="27" t="s">
        <v>298</v>
      </c>
      <c r="E135" s="27" t="s">
        <v>279</v>
      </c>
      <c r="F135" s="245">
        <v>18.03</v>
      </c>
      <c r="G135" s="245">
        <v>143.22999999999999</v>
      </c>
      <c r="H135" s="245">
        <v>35.81</v>
      </c>
      <c r="I135" s="245">
        <v>179.04</v>
      </c>
      <c r="J135" s="246">
        <v>14118</v>
      </c>
      <c r="K135" s="27" t="s">
        <v>280</v>
      </c>
      <c r="L135" s="27"/>
    </row>
    <row r="136" spans="1:12">
      <c r="A136" s="27" t="s">
        <v>276</v>
      </c>
      <c r="B136" s="247">
        <v>40136</v>
      </c>
      <c r="C136" s="27" t="s">
        <v>295</v>
      </c>
      <c r="D136" s="27" t="s">
        <v>294</v>
      </c>
      <c r="E136" s="27" t="s">
        <v>279</v>
      </c>
      <c r="F136" s="245">
        <v>34.29</v>
      </c>
      <c r="G136" s="245">
        <v>272.39999999999998</v>
      </c>
      <c r="H136" s="245">
        <v>68.099999999999994</v>
      </c>
      <c r="I136" s="245">
        <v>340.5</v>
      </c>
      <c r="J136" s="246">
        <v>11456</v>
      </c>
      <c r="K136" s="27" t="s">
        <v>280</v>
      </c>
      <c r="L136" s="27"/>
    </row>
    <row r="137" spans="1:12">
      <c r="A137" s="27" t="s">
        <v>276</v>
      </c>
      <c r="B137" s="247">
        <v>40135</v>
      </c>
      <c r="C137" s="27" t="s">
        <v>277</v>
      </c>
      <c r="D137" s="27" t="s">
        <v>289</v>
      </c>
      <c r="E137" s="27" t="s">
        <v>296</v>
      </c>
      <c r="F137" s="245">
        <v>27.92</v>
      </c>
      <c r="G137" s="245">
        <v>220.46</v>
      </c>
      <c r="H137" s="245">
        <v>55.12</v>
      </c>
      <c r="I137" s="245">
        <v>275.57</v>
      </c>
      <c r="J137" s="246">
        <v>9390</v>
      </c>
      <c r="K137" s="27" t="s">
        <v>280</v>
      </c>
      <c r="L137" s="27"/>
    </row>
    <row r="138" spans="1:12">
      <c r="A138" s="27" t="s">
        <v>276</v>
      </c>
      <c r="B138" s="247">
        <v>40134</v>
      </c>
      <c r="C138" s="27" t="s">
        <v>284</v>
      </c>
      <c r="D138" s="27" t="s">
        <v>281</v>
      </c>
      <c r="E138" s="27" t="s">
        <v>279</v>
      </c>
      <c r="F138" s="245">
        <v>26.62</v>
      </c>
      <c r="G138" s="245">
        <v>210.18</v>
      </c>
      <c r="H138" s="245">
        <v>52.55</v>
      </c>
      <c r="I138" s="245">
        <v>262.73</v>
      </c>
      <c r="J138" s="246">
        <v>8276</v>
      </c>
      <c r="K138" s="27" t="s">
        <v>280</v>
      </c>
      <c r="L138" s="27"/>
    </row>
    <row r="139" spans="1:12">
      <c r="A139" s="27" t="s">
        <v>276</v>
      </c>
      <c r="B139" s="247">
        <v>40134</v>
      </c>
      <c r="C139" s="27" t="s">
        <v>284</v>
      </c>
      <c r="D139" s="27" t="s">
        <v>283</v>
      </c>
      <c r="E139" s="27" t="s">
        <v>279</v>
      </c>
      <c r="F139" s="245">
        <v>36.21</v>
      </c>
      <c r="G139" s="245">
        <v>285.92</v>
      </c>
      <c r="H139" s="245">
        <v>71.48</v>
      </c>
      <c r="I139" s="245">
        <v>357.4</v>
      </c>
      <c r="J139" s="246">
        <v>13556</v>
      </c>
      <c r="K139" s="27" t="s">
        <v>280</v>
      </c>
      <c r="L139" s="27"/>
    </row>
    <row r="140" spans="1:12">
      <c r="A140" s="27" t="s">
        <v>276</v>
      </c>
      <c r="B140" s="247">
        <v>40133</v>
      </c>
      <c r="C140" s="27" t="s">
        <v>288</v>
      </c>
      <c r="D140" s="27" t="s">
        <v>298</v>
      </c>
      <c r="E140" s="27" t="s">
        <v>279</v>
      </c>
      <c r="F140" s="245">
        <v>34.1</v>
      </c>
      <c r="G140" s="245">
        <v>269.25</v>
      </c>
      <c r="H140" s="245">
        <v>67.31</v>
      </c>
      <c r="I140" s="245">
        <v>336.56</v>
      </c>
      <c r="J140" s="246">
        <v>13831</v>
      </c>
      <c r="K140" s="27" t="s">
        <v>280</v>
      </c>
      <c r="L140" s="27"/>
    </row>
    <row r="141" spans="1:12">
      <c r="A141" s="27" t="s">
        <v>276</v>
      </c>
      <c r="B141" s="247">
        <v>40132</v>
      </c>
      <c r="C141" s="27" t="s">
        <v>292</v>
      </c>
      <c r="D141" s="27" t="s">
        <v>285</v>
      </c>
      <c r="E141" s="27" t="s">
        <v>279</v>
      </c>
      <c r="F141" s="245">
        <v>25.07</v>
      </c>
      <c r="G141" s="245">
        <v>198.55</v>
      </c>
      <c r="H141" s="245">
        <v>49.64</v>
      </c>
      <c r="I141" s="245">
        <v>248.19</v>
      </c>
      <c r="J141" s="246">
        <v>11811</v>
      </c>
      <c r="K141" s="27" t="s">
        <v>280</v>
      </c>
      <c r="L141" s="27"/>
    </row>
    <row r="142" spans="1:12">
      <c r="A142" s="27" t="s">
        <v>276</v>
      </c>
      <c r="B142" s="247">
        <v>40132</v>
      </c>
      <c r="C142" s="27" t="s">
        <v>292</v>
      </c>
      <c r="D142" s="27" t="s">
        <v>278</v>
      </c>
      <c r="E142" s="27" t="s">
        <v>279</v>
      </c>
      <c r="F142" s="245">
        <v>28.65</v>
      </c>
      <c r="G142" s="245">
        <v>226.91</v>
      </c>
      <c r="H142" s="245">
        <v>56.73</v>
      </c>
      <c r="I142" s="245">
        <v>283.64</v>
      </c>
      <c r="J142" s="246">
        <v>11445</v>
      </c>
      <c r="K142" s="27" t="s">
        <v>280</v>
      </c>
      <c r="L142" s="27"/>
    </row>
    <row r="143" spans="1:12">
      <c r="A143" s="27" t="s">
        <v>276</v>
      </c>
      <c r="B143" s="247">
        <v>40132</v>
      </c>
      <c r="C143" s="27" t="s">
        <v>292</v>
      </c>
      <c r="D143" s="27" t="s">
        <v>290</v>
      </c>
      <c r="E143" s="27" t="s">
        <v>279</v>
      </c>
      <c r="F143" s="245">
        <v>27.36</v>
      </c>
      <c r="G143" s="245">
        <v>216.69</v>
      </c>
      <c r="H143" s="245">
        <v>54.17</v>
      </c>
      <c r="I143" s="245">
        <v>270.86</v>
      </c>
      <c r="J143" s="246">
        <v>11372</v>
      </c>
      <c r="K143" s="27" t="s">
        <v>280</v>
      </c>
      <c r="L143" s="27"/>
    </row>
    <row r="144" spans="1:12">
      <c r="A144" s="27" t="s">
        <v>276</v>
      </c>
      <c r="B144" s="247">
        <v>40131</v>
      </c>
      <c r="C144" s="27" t="s">
        <v>293</v>
      </c>
      <c r="D144" s="27" t="s">
        <v>297</v>
      </c>
      <c r="E144" s="27" t="s">
        <v>279</v>
      </c>
      <c r="F144" s="245">
        <v>28.21</v>
      </c>
      <c r="G144" s="245">
        <v>223.42</v>
      </c>
      <c r="H144" s="245">
        <v>55.85</v>
      </c>
      <c r="I144" s="245">
        <v>279.27</v>
      </c>
      <c r="J144" s="246">
        <v>13498</v>
      </c>
      <c r="K144" s="27" t="s">
        <v>280</v>
      </c>
      <c r="L144" s="27"/>
    </row>
    <row r="145" spans="1:12">
      <c r="A145" s="27" t="s">
        <v>276</v>
      </c>
      <c r="B145" s="247">
        <v>40131</v>
      </c>
      <c r="C145" s="27" t="s">
        <v>293</v>
      </c>
      <c r="D145" s="27" t="s">
        <v>282</v>
      </c>
      <c r="E145" s="27" t="s">
        <v>279</v>
      </c>
      <c r="F145" s="245">
        <v>24.51</v>
      </c>
      <c r="G145" s="245">
        <v>194.12</v>
      </c>
      <c r="H145" s="245">
        <v>48.53</v>
      </c>
      <c r="I145" s="245">
        <v>242.65</v>
      </c>
      <c r="J145" s="246">
        <v>9362</v>
      </c>
      <c r="K145" s="27" t="s">
        <v>280</v>
      </c>
      <c r="L145" s="27"/>
    </row>
    <row r="146" spans="1:12">
      <c r="A146" s="27" t="s">
        <v>276</v>
      </c>
      <c r="B146" s="247">
        <v>40131</v>
      </c>
      <c r="C146" s="27" t="s">
        <v>293</v>
      </c>
      <c r="D146" s="27" t="s">
        <v>291</v>
      </c>
      <c r="E146" s="27" t="s">
        <v>279</v>
      </c>
      <c r="F146" s="245">
        <v>34.96</v>
      </c>
      <c r="G146" s="245">
        <v>276.88</v>
      </c>
      <c r="H146" s="245">
        <v>69.22</v>
      </c>
      <c r="I146" s="245">
        <v>346.1</v>
      </c>
      <c r="J146" s="246">
        <v>12538</v>
      </c>
      <c r="K146" s="27" t="s">
        <v>280</v>
      </c>
      <c r="L146" s="27"/>
    </row>
    <row r="147" spans="1:12">
      <c r="A147" s="27" t="s">
        <v>276</v>
      </c>
      <c r="B147" s="247">
        <v>40130</v>
      </c>
      <c r="C147" s="27" t="s">
        <v>299</v>
      </c>
      <c r="D147" s="27" t="s">
        <v>286</v>
      </c>
      <c r="E147" s="27" t="s">
        <v>279</v>
      </c>
      <c r="F147" s="245">
        <v>32.29</v>
      </c>
      <c r="G147" s="245">
        <v>256.51</v>
      </c>
      <c r="H147" s="245">
        <v>64.13</v>
      </c>
      <c r="I147" s="245">
        <v>320.64</v>
      </c>
      <c r="J147" s="246">
        <v>10197</v>
      </c>
      <c r="K147" s="27" t="s">
        <v>280</v>
      </c>
      <c r="L147" s="27"/>
    </row>
    <row r="148" spans="1:12">
      <c r="A148" s="27" t="s">
        <v>276</v>
      </c>
      <c r="B148" s="247">
        <v>40130</v>
      </c>
      <c r="C148" s="27" t="s">
        <v>299</v>
      </c>
      <c r="D148" s="27" t="s">
        <v>289</v>
      </c>
      <c r="E148" s="27" t="s">
        <v>296</v>
      </c>
      <c r="F148" s="245">
        <v>24.88</v>
      </c>
      <c r="G148" s="245">
        <v>196.85</v>
      </c>
      <c r="H148" s="245">
        <v>49.21</v>
      </c>
      <c r="I148" s="245">
        <v>246.06</v>
      </c>
      <c r="J148" s="246">
        <v>8659</v>
      </c>
      <c r="K148" s="27" t="s">
        <v>280</v>
      </c>
      <c r="L148" s="27"/>
    </row>
    <row r="149" spans="1:12">
      <c r="A149" s="27" t="s">
        <v>276</v>
      </c>
      <c r="B149" s="247">
        <v>40129</v>
      </c>
      <c r="C149" s="27" t="s">
        <v>295</v>
      </c>
      <c r="D149" s="27" t="s">
        <v>281</v>
      </c>
      <c r="E149" s="27" t="s">
        <v>279</v>
      </c>
      <c r="F149" s="245">
        <v>33.99</v>
      </c>
      <c r="G149" s="245">
        <v>270.56</v>
      </c>
      <c r="H149" s="245">
        <v>67.64</v>
      </c>
      <c r="I149" s="245">
        <v>338.2</v>
      </c>
      <c r="J149" s="246">
        <v>8276</v>
      </c>
      <c r="K149" s="27" t="s">
        <v>280</v>
      </c>
      <c r="L149" s="27"/>
    </row>
    <row r="150" spans="1:12">
      <c r="A150" s="27" t="s">
        <v>276</v>
      </c>
      <c r="B150" s="247">
        <v>40129</v>
      </c>
      <c r="C150" s="27" t="s">
        <v>295</v>
      </c>
      <c r="D150" s="27" t="s">
        <v>298</v>
      </c>
      <c r="E150" s="27" t="s">
        <v>279</v>
      </c>
      <c r="F150" s="245">
        <v>33.229999999999997</v>
      </c>
      <c r="G150" s="245">
        <v>264.51</v>
      </c>
      <c r="H150" s="245">
        <v>66.13</v>
      </c>
      <c r="I150" s="245">
        <v>330.64</v>
      </c>
      <c r="J150" s="246">
        <v>13182</v>
      </c>
      <c r="K150" s="27" t="s">
        <v>280</v>
      </c>
      <c r="L150" s="27"/>
    </row>
    <row r="151" spans="1:12">
      <c r="A151" s="27" t="s">
        <v>276</v>
      </c>
      <c r="B151" s="247">
        <v>40127</v>
      </c>
      <c r="C151" s="27" t="s">
        <v>284</v>
      </c>
      <c r="D151" s="27" t="s">
        <v>282</v>
      </c>
      <c r="E151" s="27" t="s">
        <v>279</v>
      </c>
      <c r="F151" s="245">
        <v>25.23</v>
      </c>
      <c r="G151" s="245">
        <v>201.84</v>
      </c>
      <c r="H151" s="245">
        <v>50.46</v>
      </c>
      <c r="I151" s="245">
        <v>252.3</v>
      </c>
      <c r="J151" s="246">
        <v>9013</v>
      </c>
      <c r="K151" s="27" t="s">
        <v>280</v>
      </c>
      <c r="L151" s="27"/>
    </row>
    <row r="152" spans="1:12">
      <c r="A152" s="27" t="s">
        <v>276</v>
      </c>
      <c r="B152" s="247">
        <v>40126</v>
      </c>
      <c r="C152" s="27" t="s">
        <v>288</v>
      </c>
      <c r="D152" s="27" t="s">
        <v>289</v>
      </c>
      <c r="E152" s="27" t="s">
        <v>279</v>
      </c>
      <c r="F152" s="245">
        <v>35.56</v>
      </c>
      <c r="G152" s="245">
        <v>284.48</v>
      </c>
      <c r="H152" s="245">
        <v>71.12</v>
      </c>
      <c r="I152" s="245">
        <v>355.6</v>
      </c>
      <c r="J152" s="246">
        <v>8659</v>
      </c>
      <c r="K152" s="27" t="s">
        <v>280</v>
      </c>
      <c r="L152" s="27"/>
    </row>
    <row r="153" spans="1:12">
      <c r="A153" s="27" t="s">
        <v>276</v>
      </c>
      <c r="B153" s="247">
        <v>40126</v>
      </c>
      <c r="C153" s="27" t="s">
        <v>288</v>
      </c>
      <c r="D153" s="27" t="s">
        <v>290</v>
      </c>
      <c r="E153" s="27" t="s">
        <v>279</v>
      </c>
      <c r="F153" s="245">
        <v>35.31</v>
      </c>
      <c r="G153" s="245">
        <v>283.04000000000002</v>
      </c>
      <c r="H153" s="245">
        <v>70.760000000000005</v>
      </c>
      <c r="I153" s="245">
        <v>353.8</v>
      </c>
      <c r="J153" s="246">
        <v>10972</v>
      </c>
      <c r="K153" s="27" t="s">
        <v>280</v>
      </c>
      <c r="L153" s="27"/>
    </row>
    <row r="154" spans="1:12">
      <c r="A154" s="27" t="s">
        <v>276</v>
      </c>
      <c r="B154" s="247">
        <v>40126</v>
      </c>
      <c r="C154" s="27" t="s">
        <v>288</v>
      </c>
      <c r="D154" s="27" t="s">
        <v>298</v>
      </c>
      <c r="E154" s="27" t="s">
        <v>279</v>
      </c>
      <c r="F154" s="245">
        <v>18.850000000000001</v>
      </c>
      <c r="G154" s="245">
        <v>151.1</v>
      </c>
      <c r="H154" s="245">
        <v>37.770000000000003</v>
      </c>
      <c r="I154" s="245">
        <v>188.88</v>
      </c>
      <c r="J154" s="246">
        <v>12672</v>
      </c>
      <c r="K154" s="27" t="s">
        <v>280</v>
      </c>
      <c r="L154" s="27"/>
    </row>
    <row r="155" spans="1:12">
      <c r="A155" s="27" t="s">
        <v>276</v>
      </c>
      <c r="B155" s="247">
        <v>40126</v>
      </c>
      <c r="C155" s="27" t="s">
        <v>288</v>
      </c>
      <c r="D155" s="27" t="s">
        <v>294</v>
      </c>
      <c r="E155" s="27" t="s">
        <v>279</v>
      </c>
      <c r="F155" s="245">
        <v>30.53</v>
      </c>
      <c r="G155" s="245">
        <v>244.24</v>
      </c>
      <c r="H155" s="245">
        <v>61.06</v>
      </c>
      <c r="I155" s="245">
        <v>305.3</v>
      </c>
      <c r="J155" s="246">
        <v>10913</v>
      </c>
      <c r="K155" s="27" t="s">
        <v>280</v>
      </c>
      <c r="L155" s="27"/>
    </row>
    <row r="156" spans="1:12">
      <c r="A156" s="27" t="s">
        <v>276</v>
      </c>
      <c r="B156" s="247">
        <v>40125</v>
      </c>
      <c r="C156" s="27" t="s">
        <v>292</v>
      </c>
      <c r="D156" s="27" t="s">
        <v>285</v>
      </c>
      <c r="E156" s="27" t="s">
        <v>279</v>
      </c>
      <c r="F156" s="245">
        <v>27.92</v>
      </c>
      <c r="G156" s="245">
        <v>223.81</v>
      </c>
      <c r="H156" s="245">
        <v>55.95</v>
      </c>
      <c r="I156" s="245">
        <v>279.76</v>
      </c>
      <c r="J156" s="246">
        <v>11065</v>
      </c>
      <c r="K156" s="27" t="s">
        <v>280</v>
      </c>
      <c r="L156" s="27"/>
    </row>
    <row r="157" spans="1:12">
      <c r="A157" s="27" t="s">
        <v>276</v>
      </c>
      <c r="B157" s="247">
        <v>40124</v>
      </c>
      <c r="C157" s="27" t="s">
        <v>293</v>
      </c>
      <c r="D157" s="27" t="s">
        <v>278</v>
      </c>
      <c r="E157" s="27" t="s">
        <v>279</v>
      </c>
      <c r="F157" s="245">
        <v>31.9</v>
      </c>
      <c r="G157" s="245">
        <v>255.7</v>
      </c>
      <c r="H157" s="245">
        <v>63.92</v>
      </c>
      <c r="I157" s="245">
        <v>319.63</v>
      </c>
      <c r="J157" s="246">
        <v>11044</v>
      </c>
      <c r="K157" s="27" t="s">
        <v>280</v>
      </c>
      <c r="L157" s="27"/>
    </row>
    <row r="158" spans="1:12">
      <c r="A158" s="27" t="s">
        <v>276</v>
      </c>
      <c r="B158" s="247">
        <v>40124</v>
      </c>
      <c r="C158" s="27" t="s">
        <v>293</v>
      </c>
      <c r="D158" s="27" t="s">
        <v>286</v>
      </c>
      <c r="E158" s="27" t="s">
        <v>279</v>
      </c>
      <c r="F158" s="245">
        <v>29.56</v>
      </c>
      <c r="G158" s="245">
        <v>236.95</v>
      </c>
      <c r="H158" s="245">
        <v>59.24</v>
      </c>
      <c r="I158" s="245">
        <v>296.19</v>
      </c>
      <c r="J158" s="246">
        <v>9755</v>
      </c>
      <c r="K158" s="27" t="s">
        <v>280</v>
      </c>
      <c r="L158" s="27"/>
    </row>
    <row r="159" spans="1:12">
      <c r="A159" s="27" t="s">
        <v>276</v>
      </c>
      <c r="B159" s="247">
        <v>40124</v>
      </c>
      <c r="C159" s="27" t="s">
        <v>293</v>
      </c>
      <c r="D159" s="27" t="s">
        <v>298</v>
      </c>
      <c r="E159" s="27" t="s">
        <v>279</v>
      </c>
      <c r="F159" s="245">
        <v>32.159999999999997</v>
      </c>
      <c r="G159" s="245">
        <v>257.79000000000002</v>
      </c>
      <c r="H159" s="245">
        <v>64.45</v>
      </c>
      <c r="I159" s="245">
        <v>322.24</v>
      </c>
      <c r="J159" s="246">
        <v>12369</v>
      </c>
      <c r="K159" s="27" t="s">
        <v>280</v>
      </c>
      <c r="L159" s="27"/>
    </row>
    <row r="160" spans="1:12">
      <c r="A160" s="27" t="s">
        <v>276</v>
      </c>
      <c r="B160" s="247">
        <v>40123</v>
      </c>
      <c r="C160" s="27" t="s">
        <v>299</v>
      </c>
      <c r="D160" s="27" t="s">
        <v>287</v>
      </c>
      <c r="E160" s="27" t="s">
        <v>279</v>
      </c>
      <c r="F160" s="245">
        <v>28.52</v>
      </c>
      <c r="G160" s="245">
        <v>229.76</v>
      </c>
      <c r="H160" s="245">
        <v>57.44</v>
      </c>
      <c r="I160" s="245">
        <v>287.2</v>
      </c>
      <c r="J160" s="246">
        <v>0</v>
      </c>
      <c r="K160" s="27" t="s">
        <v>280</v>
      </c>
      <c r="L160" s="27"/>
    </row>
    <row r="161" spans="1:12">
      <c r="A161" s="27" t="s">
        <v>276</v>
      </c>
      <c r="B161" s="247">
        <v>40123</v>
      </c>
      <c r="C161" s="27" t="s">
        <v>299</v>
      </c>
      <c r="D161" s="27" t="s">
        <v>291</v>
      </c>
      <c r="E161" s="27" t="s">
        <v>279</v>
      </c>
      <c r="F161" s="245">
        <v>32.92</v>
      </c>
      <c r="G161" s="245">
        <v>264.42</v>
      </c>
      <c r="H161" s="245">
        <v>66.11</v>
      </c>
      <c r="I161" s="245">
        <v>330.53</v>
      </c>
      <c r="J161" s="246">
        <v>11979</v>
      </c>
      <c r="K161" s="27" t="s">
        <v>280</v>
      </c>
      <c r="L161" s="27"/>
    </row>
    <row r="162" spans="1:12">
      <c r="A162" s="27" t="s">
        <v>276</v>
      </c>
      <c r="B162" s="247">
        <v>40123</v>
      </c>
      <c r="C162" s="27" t="s">
        <v>299</v>
      </c>
      <c r="D162" s="27" t="s">
        <v>283</v>
      </c>
      <c r="E162" s="27" t="s">
        <v>279</v>
      </c>
      <c r="F162" s="245">
        <v>37.64</v>
      </c>
      <c r="G162" s="245">
        <v>303.22000000000003</v>
      </c>
      <c r="H162" s="245">
        <v>75.81</v>
      </c>
      <c r="I162" s="245">
        <v>379.03</v>
      </c>
      <c r="J162" s="246">
        <v>0</v>
      </c>
      <c r="K162" s="27" t="s">
        <v>280</v>
      </c>
      <c r="L162" s="27"/>
    </row>
    <row r="163" spans="1:12">
      <c r="A163" s="27" t="s">
        <v>276</v>
      </c>
      <c r="B163" s="247">
        <v>40122</v>
      </c>
      <c r="C163" s="27" t="s">
        <v>295</v>
      </c>
      <c r="D163" s="27" t="s">
        <v>297</v>
      </c>
      <c r="E163" s="27" t="s">
        <v>279</v>
      </c>
      <c r="F163" s="245">
        <v>28.61</v>
      </c>
      <c r="G163" s="245">
        <v>229.8</v>
      </c>
      <c r="H163" s="245">
        <v>57.45</v>
      </c>
      <c r="I163" s="245">
        <v>287.25</v>
      </c>
      <c r="J163" s="246">
        <v>13093</v>
      </c>
      <c r="K163" s="27" t="s">
        <v>280</v>
      </c>
      <c r="L163" s="27"/>
    </row>
    <row r="164" spans="1:12">
      <c r="A164" s="27" t="s">
        <v>276</v>
      </c>
      <c r="B164" s="247">
        <v>40121</v>
      </c>
      <c r="C164" s="27" t="s">
        <v>277</v>
      </c>
      <c r="D164" s="27" t="s">
        <v>285</v>
      </c>
      <c r="E164" s="27" t="s">
        <v>279</v>
      </c>
      <c r="F164" s="245">
        <v>26.81</v>
      </c>
      <c r="G164" s="245">
        <v>214.48</v>
      </c>
      <c r="H164" s="245">
        <v>53.62</v>
      </c>
      <c r="I164" s="245">
        <v>268.10000000000002</v>
      </c>
      <c r="J164" s="246">
        <v>11065</v>
      </c>
      <c r="K164" s="27" t="s">
        <v>280</v>
      </c>
      <c r="L164" s="27"/>
    </row>
    <row r="165" spans="1:12">
      <c r="A165" s="27" t="s">
        <v>276</v>
      </c>
      <c r="B165" s="247">
        <v>40121</v>
      </c>
      <c r="C165" s="27" t="s">
        <v>277</v>
      </c>
      <c r="D165" s="27" t="s">
        <v>281</v>
      </c>
      <c r="E165" s="27" t="s">
        <v>279</v>
      </c>
      <c r="F165" s="245">
        <v>32.020000000000003</v>
      </c>
      <c r="G165" s="245">
        <v>256.67</v>
      </c>
      <c r="H165" s="245">
        <v>64.17</v>
      </c>
      <c r="I165" s="245">
        <v>320.83999999999997</v>
      </c>
      <c r="J165" s="246">
        <v>7793</v>
      </c>
      <c r="K165" s="27" t="s">
        <v>280</v>
      </c>
      <c r="L165" s="27"/>
    </row>
    <row r="166" spans="1:12">
      <c r="A166" s="27" t="s">
        <v>276</v>
      </c>
      <c r="B166" s="247">
        <v>40121</v>
      </c>
      <c r="C166" s="27" t="s">
        <v>277</v>
      </c>
      <c r="D166" s="27" t="s">
        <v>298</v>
      </c>
      <c r="E166" s="27" t="s">
        <v>279</v>
      </c>
      <c r="F166" s="245">
        <v>34.72</v>
      </c>
      <c r="G166" s="245">
        <v>278.31</v>
      </c>
      <c r="H166" s="245">
        <v>69.58</v>
      </c>
      <c r="I166" s="245">
        <v>347.89</v>
      </c>
      <c r="J166" s="246">
        <v>11854</v>
      </c>
      <c r="K166" s="27" t="s">
        <v>280</v>
      </c>
      <c r="L166" s="27"/>
    </row>
    <row r="167" spans="1:12">
      <c r="A167" s="27" t="s">
        <v>276</v>
      </c>
      <c r="B167" s="247">
        <v>40119</v>
      </c>
      <c r="C167" s="27" t="s">
        <v>288</v>
      </c>
      <c r="D167" s="27" t="s">
        <v>297</v>
      </c>
      <c r="E167" s="27" t="s">
        <v>279</v>
      </c>
      <c r="F167" s="245">
        <v>25.47</v>
      </c>
      <c r="G167" s="245">
        <v>205.18</v>
      </c>
      <c r="H167" s="245">
        <v>51.3</v>
      </c>
      <c r="I167" s="245">
        <v>256.48</v>
      </c>
      <c r="J167" s="246">
        <v>12843</v>
      </c>
      <c r="K167" s="27" t="s">
        <v>280</v>
      </c>
      <c r="L167" s="27"/>
    </row>
    <row r="168" spans="1:12">
      <c r="A168" s="27" t="s">
        <v>276</v>
      </c>
      <c r="B168" s="247">
        <v>40119</v>
      </c>
      <c r="C168" s="27" t="s">
        <v>288</v>
      </c>
      <c r="D168" s="27" t="s">
        <v>282</v>
      </c>
      <c r="E168" s="27" t="s">
        <v>296</v>
      </c>
      <c r="F168" s="245">
        <v>33.03</v>
      </c>
      <c r="G168" s="245">
        <v>264.5</v>
      </c>
      <c r="H168" s="245">
        <v>66.13</v>
      </c>
      <c r="I168" s="245">
        <v>330.63</v>
      </c>
      <c r="J168" s="246">
        <v>0</v>
      </c>
      <c r="K168" s="27" t="s">
        <v>280</v>
      </c>
      <c r="L168" s="27"/>
    </row>
    <row r="169" spans="1:12">
      <c r="A169" s="27" t="s">
        <v>276</v>
      </c>
      <c r="B169" s="247">
        <v>40119</v>
      </c>
      <c r="C169" s="27" t="s">
        <v>288</v>
      </c>
      <c r="D169" s="27" t="s">
        <v>294</v>
      </c>
      <c r="E169" s="27" t="s">
        <v>279</v>
      </c>
      <c r="F169" s="245">
        <v>35.020000000000003</v>
      </c>
      <c r="G169" s="245">
        <v>282.12</v>
      </c>
      <c r="H169" s="245">
        <v>70.53</v>
      </c>
      <c r="I169" s="245">
        <v>352.65</v>
      </c>
      <c r="J169" s="246">
        <v>0</v>
      </c>
      <c r="K169" s="27" t="s">
        <v>280</v>
      </c>
      <c r="L169" s="27"/>
    </row>
    <row r="170" spans="1:12">
      <c r="A170" s="27" t="s">
        <v>276</v>
      </c>
      <c r="B170" s="247">
        <v>40118</v>
      </c>
      <c r="C170" s="27" t="s">
        <v>292</v>
      </c>
      <c r="D170" s="27" t="s">
        <v>289</v>
      </c>
      <c r="E170" s="27" t="s">
        <v>279</v>
      </c>
      <c r="F170" s="245">
        <v>9.6999999999999993</v>
      </c>
      <c r="G170" s="245">
        <v>78.14</v>
      </c>
      <c r="H170" s="245">
        <v>19.54</v>
      </c>
      <c r="I170" s="245">
        <v>97.67</v>
      </c>
      <c r="J170" s="246">
        <v>8153</v>
      </c>
      <c r="K170" s="27" t="s">
        <v>280</v>
      </c>
      <c r="L170" s="27"/>
    </row>
    <row r="171" spans="1:12">
      <c r="A171" s="27" t="s">
        <v>276</v>
      </c>
      <c r="B171" s="247">
        <v>40118</v>
      </c>
      <c r="C171" s="27" t="s">
        <v>292</v>
      </c>
      <c r="D171" s="27" t="s">
        <v>298</v>
      </c>
      <c r="E171" s="27" t="s">
        <v>279</v>
      </c>
      <c r="F171" s="245">
        <v>35.979999999999997</v>
      </c>
      <c r="G171" s="245">
        <v>289.85000000000002</v>
      </c>
      <c r="H171" s="245">
        <v>72.459999999999994</v>
      </c>
      <c r="I171" s="245">
        <v>362.31</v>
      </c>
      <c r="J171" s="246">
        <v>11308</v>
      </c>
      <c r="K171" s="27" t="s">
        <v>280</v>
      </c>
      <c r="L171" s="27"/>
    </row>
    <row r="172" spans="1:12">
      <c r="A172" s="27" t="s">
        <v>276</v>
      </c>
      <c r="B172" s="247">
        <v>40117</v>
      </c>
      <c r="C172" s="27" t="s">
        <v>293</v>
      </c>
      <c r="D172" s="27" t="s">
        <v>285</v>
      </c>
      <c r="E172" s="27" t="s">
        <v>279</v>
      </c>
      <c r="F172" s="245">
        <v>24.67</v>
      </c>
      <c r="G172" s="245">
        <v>197.36</v>
      </c>
      <c r="H172" s="245">
        <v>49.34</v>
      </c>
      <c r="I172" s="245">
        <v>246.7</v>
      </c>
      <c r="J172" s="246">
        <v>10207</v>
      </c>
      <c r="K172" s="27" t="s">
        <v>280</v>
      </c>
      <c r="L172" s="27"/>
    </row>
    <row r="173" spans="1:12">
      <c r="A173" s="27" t="s">
        <v>276</v>
      </c>
      <c r="B173" s="247">
        <v>40117</v>
      </c>
      <c r="C173" s="27" t="s">
        <v>293</v>
      </c>
      <c r="D173" s="27" t="s">
        <v>283</v>
      </c>
      <c r="E173" s="27" t="s">
        <v>279</v>
      </c>
      <c r="F173" s="245">
        <v>34.299999999999997</v>
      </c>
      <c r="G173" s="245">
        <v>274.39999999999998</v>
      </c>
      <c r="H173" s="245">
        <v>68.599999999999994</v>
      </c>
      <c r="I173" s="245">
        <v>343</v>
      </c>
      <c r="J173" s="246">
        <v>12002</v>
      </c>
      <c r="K173" s="27" t="s">
        <v>280</v>
      </c>
      <c r="L173" s="27"/>
    </row>
    <row r="174" spans="1:12">
      <c r="A174" s="27" t="s">
        <v>276</v>
      </c>
      <c r="B174" s="247">
        <v>40116</v>
      </c>
      <c r="C174" s="27" t="s">
        <v>299</v>
      </c>
      <c r="D174" s="27" t="s">
        <v>278</v>
      </c>
      <c r="E174" s="27" t="s">
        <v>279</v>
      </c>
      <c r="F174" s="245">
        <v>20.37</v>
      </c>
      <c r="G174" s="245">
        <v>162.96</v>
      </c>
      <c r="H174" s="245">
        <v>40.74</v>
      </c>
      <c r="I174" s="245">
        <v>203.7</v>
      </c>
      <c r="J174" s="246">
        <v>10578</v>
      </c>
      <c r="K174" s="27" t="s">
        <v>280</v>
      </c>
      <c r="L174" s="27"/>
    </row>
    <row r="175" spans="1:12">
      <c r="A175" s="27" t="s">
        <v>276</v>
      </c>
      <c r="B175" s="247">
        <v>40116</v>
      </c>
      <c r="C175" s="27" t="s">
        <v>299</v>
      </c>
      <c r="D175" s="27" t="s">
        <v>281</v>
      </c>
      <c r="E175" s="27" t="s">
        <v>279</v>
      </c>
      <c r="F175" s="245">
        <v>32.08</v>
      </c>
      <c r="G175" s="245">
        <v>256.64</v>
      </c>
      <c r="H175" s="245">
        <v>64.16</v>
      </c>
      <c r="I175" s="245">
        <v>320.8</v>
      </c>
      <c r="J175" s="246">
        <v>7349</v>
      </c>
      <c r="K175" s="27" t="s">
        <v>280</v>
      </c>
      <c r="L175" s="27"/>
    </row>
    <row r="176" spans="1:12">
      <c r="A176" s="27" t="s">
        <v>276</v>
      </c>
      <c r="B176" s="247">
        <v>40116</v>
      </c>
      <c r="C176" s="27" t="s">
        <v>299</v>
      </c>
      <c r="D176" s="27" t="s">
        <v>286</v>
      </c>
      <c r="E176" s="27" t="s">
        <v>279</v>
      </c>
      <c r="F176" s="245">
        <v>28.34</v>
      </c>
      <c r="G176" s="245">
        <v>227.4</v>
      </c>
      <c r="H176" s="245">
        <v>56.85</v>
      </c>
      <c r="I176" s="245">
        <v>284.25</v>
      </c>
      <c r="J176" s="246">
        <v>0</v>
      </c>
      <c r="K176" s="27" t="s">
        <v>280</v>
      </c>
      <c r="L176" s="27"/>
    </row>
    <row r="177" spans="1:12">
      <c r="A177" s="27" t="s">
        <v>276</v>
      </c>
      <c r="B177" s="247">
        <v>40116</v>
      </c>
      <c r="C177" s="27" t="s">
        <v>299</v>
      </c>
      <c r="D177" s="27" t="s">
        <v>289</v>
      </c>
      <c r="E177" s="27" t="s">
        <v>279</v>
      </c>
      <c r="F177" s="245">
        <v>28.85</v>
      </c>
      <c r="G177" s="245">
        <v>231.5</v>
      </c>
      <c r="H177" s="245">
        <v>57.88</v>
      </c>
      <c r="I177" s="245">
        <v>289.38</v>
      </c>
      <c r="J177" s="246">
        <v>7695</v>
      </c>
      <c r="K177" s="27" t="s">
        <v>280</v>
      </c>
      <c r="L177" s="27"/>
    </row>
    <row r="178" spans="1:12">
      <c r="A178" s="27" t="s">
        <v>276</v>
      </c>
      <c r="B178" s="247">
        <v>40116</v>
      </c>
      <c r="C178" s="27" t="s">
        <v>299</v>
      </c>
      <c r="D178" s="27" t="s">
        <v>290</v>
      </c>
      <c r="E178" s="27" t="s">
        <v>279</v>
      </c>
      <c r="F178" s="245">
        <v>33.659999999999997</v>
      </c>
      <c r="G178" s="245">
        <v>269.27999999999997</v>
      </c>
      <c r="H178" s="245">
        <v>67.319999999999993</v>
      </c>
      <c r="I178" s="245">
        <v>336.6</v>
      </c>
      <c r="J178" s="246">
        <v>10496</v>
      </c>
      <c r="K178" s="27" t="s">
        <v>280</v>
      </c>
      <c r="L178" s="27"/>
    </row>
    <row r="179" spans="1:12">
      <c r="A179" s="27" t="s">
        <v>276</v>
      </c>
      <c r="B179" s="247">
        <v>40115</v>
      </c>
      <c r="C179" s="27" t="s">
        <v>295</v>
      </c>
      <c r="D179" s="27" t="s">
        <v>298</v>
      </c>
      <c r="E179" s="27" t="s">
        <v>279</v>
      </c>
      <c r="F179" s="245">
        <v>29.67</v>
      </c>
      <c r="G179" s="245">
        <v>238.07</v>
      </c>
      <c r="H179" s="245">
        <v>59.52</v>
      </c>
      <c r="I179" s="245">
        <v>297.58999999999997</v>
      </c>
      <c r="J179" s="246">
        <v>10704</v>
      </c>
      <c r="K179" s="27" t="s">
        <v>280</v>
      </c>
      <c r="L179" s="27"/>
    </row>
    <row r="180" spans="1:12">
      <c r="A180" s="27" t="s">
        <v>276</v>
      </c>
      <c r="B180" s="247">
        <v>40115</v>
      </c>
      <c r="C180" s="27" t="s">
        <v>295</v>
      </c>
      <c r="D180" s="27" t="s">
        <v>291</v>
      </c>
      <c r="E180" s="27" t="s">
        <v>279</v>
      </c>
      <c r="F180" s="245">
        <v>33.08</v>
      </c>
      <c r="G180" s="245">
        <v>265.43</v>
      </c>
      <c r="H180" s="245">
        <v>66.36</v>
      </c>
      <c r="I180" s="245">
        <v>331.79</v>
      </c>
      <c r="J180" s="246">
        <v>11489</v>
      </c>
      <c r="K180" s="27" t="s">
        <v>280</v>
      </c>
      <c r="L180" s="27"/>
    </row>
    <row r="181" spans="1:12">
      <c r="A181" s="27" t="s">
        <v>276</v>
      </c>
      <c r="B181" s="247">
        <v>40114</v>
      </c>
      <c r="C181" s="27" t="s">
        <v>277</v>
      </c>
      <c r="D181" s="27" t="s">
        <v>281</v>
      </c>
      <c r="E181" s="27" t="s">
        <v>279</v>
      </c>
      <c r="F181" s="245">
        <v>13.88</v>
      </c>
      <c r="G181" s="245">
        <v>110.38</v>
      </c>
      <c r="H181" s="245">
        <v>27.59</v>
      </c>
      <c r="I181" s="245">
        <v>137.97</v>
      </c>
      <c r="J181" s="246">
        <v>7196</v>
      </c>
      <c r="K181" s="27" t="s">
        <v>280</v>
      </c>
      <c r="L181" s="27"/>
    </row>
    <row r="182" spans="1:12">
      <c r="A182" s="27" t="s">
        <v>276</v>
      </c>
      <c r="B182" s="247">
        <v>40114</v>
      </c>
      <c r="C182" s="27" t="s">
        <v>277</v>
      </c>
      <c r="D182" s="27" t="s">
        <v>294</v>
      </c>
      <c r="E182" s="27" t="s">
        <v>279</v>
      </c>
      <c r="F182" s="245">
        <v>36.53</v>
      </c>
      <c r="G182" s="245">
        <v>290.49</v>
      </c>
      <c r="H182" s="245">
        <v>72.62</v>
      </c>
      <c r="I182" s="245">
        <v>363.11</v>
      </c>
      <c r="J182" s="246">
        <v>9931</v>
      </c>
      <c r="K182" s="27" t="s">
        <v>280</v>
      </c>
      <c r="L182" s="27"/>
    </row>
    <row r="183" spans="1:12">
      <c r="A183" s="27" t="s">
        <v>276</v>
      </c>
      <c r="B183" s="247">
        <v>40113</v>
      </c>
      <c r="C183" s="27" t="s">
        <v>284</v>
      </c>
      <c r="D183" s="27" t="s">
        <v>281</v>
      </c>
      <c r="E183" s="27" t="s">
        <v>301</v>
      </c>
      <c r="F183" s="245">
        <v>33.99</v>
      </c>
      <c r="G183" s="245">
        <v>214.54</v>
      </c>
      <c r="H183" s="245">
        <v>53.63</v>
      </c>
      <c r="I183" s="245">
        <v>268.18</v>
      </c>
      <c r="J183" s="246">
        <v>6691</v>
      </c>
      <c r="K183" s="27" t="s">
        <v>280</v>
      </c>
      <c r="L183" s="27"/>
    </row>
    <row r="184" spans="1:12">
      <c r="A184" s="27" t="s">
        <v>276</v>
      </c>
      <c r="B184" s="247">
        <v>40113</v>
      </c>
      <c r="C184" s="27" t="s">
        <v>284</v>
      </c>
      <c r="D184" s="27" t="s">
        <v>298</v>
      </c>
      <c r="E184" s="27" t="s">
        <v>300</v>
      </c>
      <c r="F184" s="245">
        <v>37.61</v>
      </c>
      <c r="G184" s="245">
        <v>306</v>
      </c>
      <c r="H184" s="245">
        <v>76.5</v>
      </c>
      <c r="I184" s="245">
        <v>382.5</v>
      </c>
      <c r="J184" s="246">
        <v>9518</v>
      </c>
      <c r="K184" s="27" t="s">
        <v>280</v>
      </c>
      <c r="L184" s="27"/>
    </row>
    <row r="185" spans="1:12">
      <c r="A185" s="27" t="s">
        <v>276</v>
      </c>
      <c r="B185" s="247">
        <v>40112</v>
      </c>
      <c r="C185" s="27" t="s">
        <v>288</v>
      </c>
      <c r="D185" s="27" t="s">
        <v>285</v>
      </c>
      <c r="E185" s="27" t="s">
        <v>279</v>
      </c>
      <c r="F185" s="245">
        <v>27.92</v>
      </c>
      <c r="G185" s="245">
        <v>222.02</v>
      </c>
      <c r="H185" s="245">
        <v>55.51</v>
      </c>
      <c r="I185" s="245">
        <v>277.52999999999997</v>
      </c>
      <c r="J185" s="246">
        <v>9009</v>
      </c>
      <c r="K185" s="27" t="s">
        <v>280</v>
      </c>
      <c r="L185" s="27"/>
    </row>
    <row r="186" spans="1:12">
      <c r="A186" s="27" t="s">
        <v>276</v>
      </c>
      <c r="B186" s="247">
        <v>40112</v>
      </c>
      <c r="C186" s="27" t="s">
        <v>288</v>
      </c>
      <c r="D186" s="27" t="s">
        <v>278</v>
      </c>
      <c r="E186" s="27" t="s">
        <v>279</v>
      </c>
      <c r="F186" s="245">
        <v>12.33</v>
      </c>
      <c r="G186" s="245">
        <v>98.05</v>
      </c>
      <c r="H186" s="245">
        <v>24.51</v>
      </c>
      <c r="I186" s="245">
        <v>122.56</v>
      </c>
      <c r="J186" s="246">
        <v>4095</v>
      </c>
      <c r="K186" s="27" t="s">
        <v>280</v>
      </c>
      <c r="L186" s="27"/>
    </row>
    <row r="187" spans="1:12">
      <c r="A187" s="27" t="s">
        <v>276</v>
      </c>
      <c r="B187" s="247">
        <v>40112</v>
      </c>
      <c r="C187" s="27" t="s">
        <v>288</v>
      </c>
      <c r="D187" s="27" t="s">
        <v>297</v>
      </c>
      <c r="E187" s="27" t="s">
        <v>279</v>
      </c>
      <c r="F187" s="245">
        <v>28.66</v>
      </c>
      <c r="G187" s="245">
        <v>227.9</v>
      </c>
      <c r="H187" s="245">
        <v>56.98</v>
      </c>
      <c r="I187" s="245">
        <v>284.88</v>
      </c>
      <c r="J187" s="246">
        <v>12217</v>
      </c>
      <c r="K187" s="27" t="s">
        <v>280</v>
      </c>
      <c r="L187" s="27"/>
    </row>
    <row r="188" spans="1:12">
      <c r="A188" s="27" t="s">
        <v>276</v>
      </c>
      <c r="B188" s="247">
        <v>40110</v>
      </c>
      <c r="C188" s="27" t="s">
        <v>293</v>
      </c>
      <c r="D188" s="27" t="s">
        <v>286</v>
      </c>
      <c r="E188" s="27" t="s">
        <v>279</v>
      </c>
      <c r="F188" s="245">
        <v>34.74</v>
      </c>
      <c r="G188" s="245">
        <v>276.81</v>
      </c>
      <c r="H188" s="245">
        <v>69.2</v>
      </c>
      <c r="I188" s="245">
        <v>346.01</v>
      </c>
      <c r="J188" s="246">
        <v>0</v>
      </c>
      <c r="K188" s="27" t="s">
        <v>280</v>
      </c>
      <c r="L188" s="27"/>
    </row>
    <row r="189" spans="1:12">
      <c r="A189" s="27" t="s">
        <v>276</v>
      </c>
      <c r="B189" s="247">
        <v>40110</v>
      </c>
      <c r="C189" s="27" t="s">
        <v>293</v>
      </c>
      <c r="D189" s="27" t="s">
        <v>291</v>
      </c>
      <c r="E189" s="27" t="s">
        <v>279</v>
      </c>
      <c r="F189" s="245">
        <v>22.83</v>
      </c>
      <c r="G189" s="245">
        <v>181.9</v>
      </c>
      <c r="H189" s="245">
        <v>45.48</v>
      </c>
      <c r="I189" s="245">
        <v>227.38</v>
      </c>
      <c r="J189" s="246">
        <v>10974</v>
      </c>
      <c r="K189" s="27" t="s">
        <v>280</v>
      </c>
      <c r="L189" s="27"/>
    </row>
    <row r="190" spans="1:12">
      <c r="A190" s="27" t="s">
        <v>276</v>
      </c>
      <c r="B190" s="247">
        <v>40109</v>
      </c>
      <c r="C190" s="27" t="s">
        <v>299</v>
      </c>
      <c r="D190" s="27" t="s">
        <v>282</v>
      </c>
      <c r="E190" s="27" t="s">
        <v>279</v>
      </c>
      <c r="F190" s="245">
        <v>26.21</v>
      </c>
      <c r="G190" s="245">
        <v>208.84</v>
      </c>
      <c r="H190" s="245">
        <v>52.21</v>
      </c>
      <c r="I190" s="245">
        <v>261.05</v>
      </c>
      <c r="J190" s="246">
        <v>8201</v>
      </c>
      <c r="K190" s="27" t="s">
        <v>280</v>
      </c>
      <c r="L190" s="27"/>
    </row>
    <row r="191" spans="1:12">
      <c r="A191" s="27" t="s">
        <v>276</v>
      </c>
      <c r="B191" s="247">
        <v>40109</v>
      </c>
      <c r="C191" s="27" t="s">
        <v>299</v>
      </c>
      <c r="D191" s="27" t="s">
        <v>287</v>
      </c>
      <c r="E191" s="27" t="s">
        <v>279</v>
      </c>
      <c r="F191" s="245">
        <v>29.87</v>
      </c>
      <c r="G191" s="245">
        <v>238</v>
      </c>
      <c r="H191" s="245">
        <v>59.5</v>
      </c>
      <c r="I191" s="245">
        <v>297.5</v>
      </c>
      <c r="J191" s="246">
        <v>11475</v>
      </c>
      <c r="K191" s="27" t="s">
        <v>280</v>
      </c>
      <c r="L191" s="27"/>
    </row>
    <row r="192" spans="1:12">
      <c r="A192" s="27" t="s">
        <v>276</v>
      </c>
      <c r="B192" s="247">
        <v>40108</v>
      </c>
      <c r="C192" s="27" t="s">
        <v>295</v>
      </c>
      <c r="D192" s="27" t="s">
        <v>278</v>
      </c>
      <c r="E192" s="27" t="s">
        <v>279</v>
      </c>
      <c r="F192" s="245">
        <v>27.86</v>
      </c>
      <c r="G192" s="245">
        <v>220.87</v>
      </c>
      <c r="H192" s="245">
        <v>55.22</v>
      </c>
      <c r="I192" s="245">
        <v>276.08999999999997</v>
      </c>
      <c r="J192" s="246">
        <v>10117</v>
      </c>
      <c r="K192" s="27" t="s">
        <v>280</v>
      </c>
      <c r="L192" s="27"/>
    </row>
    <row r="193" spans="1:12">
      <c r="A193" s="27" t="s">
        <v>276</v>
      </c>
      <c r="B193" s="247">
        <v>40108</v>
      </c>
      <c r="C193" s="27" t="s">
        <v>295</v>
      </c>
      <c r="D193" s="27" t="s">
        <v>298</v>
      </c>
      <c r="E193" s="27" t="s">
        <v>279</v>
      </c>
      <c r="F193" s="245">
        <v>36.01</v>
      </c>
      <c r="G193" s="245">
        <v>285.49</v>
      </c>
      <c r="H193" s="245">
        <v>71.37</v>
      </c>
      <c r="I193" s="245">
        <v>356.86</v>
      </c>
      <c r="J193" s="246">
        <v>9518</v>
      </c>
      <c r="K193" s="27" t="s">
        <v>280</v>
      </c>
      <c r="L193" s="27"/>
    </row>
    <row r="194" spans="1:12">
      <c r="A194" s="27" t="s">
        <v>276</v>
      </c>
      <c r="B194" s="247">
        <v>40108</v>
      </c>
      <c r="C194" s="27" t="s">
        <v>295</v>
      </c>
      <c r="D194" s="27" t="s">
        <v>283</v>
      </c>
      <c r="E194" s="27" t="s">
        <v>279</v>
      </c>
      <c r="F194" s="245">
        <v>25.66</v>
      </c>
      <c r="G194" s="245">
        <v>203.43</v>
      </c>
      <c r="H194" s="245">
        <v>50.86</v>
      </c>
      <c r="I194" s="245">
        <v>254.29</v>
      </c>
      <c r="J194" s="246">
        <v>12002</v>
      </c>
      <c r="K194" s="27" t="s">
        <v>280</v>
      </c>
      <c r="L194" s="27"/>
    </row>
    <row r="195" spans="1:12">
      <c r="A195" s="27" t="s">
        <v>276</v>
      </c>
      <c r="B195" s="247">
        <v>40107</v>
      </c>
      <c r="C195" s="27" t="s">
        <v>277</v>
      </c>
      <c r="D195" s="27" t="s">
        <v>289</v>
      </c>
      <c r="E195" s="27" t="s">
        <v>279</v>
      </c>
      <c r="F195" s="245">
        <v>20.77</v>
      </c>
      <c r="G195" s="245">
        <v>164.34</v>
      </c>
      <c r="H195" s="245">
        <v>41.09</v>
      </c>
      <c r="I195" s="245">
        <v>205.43</v>
      </c>
      <c r="J195" s="246">
        <v>7695</v>
      </c>
      <c r="K195" s="27" t="s">
        <v>280</v>
      </c>
      <c r="L195" s="27"/>
    </row>
    <row r="196" spans="1:12">
      <c r="A196" s="27" t="s">
        <v>276</v>
      </c>
      <c r="B196" s="247">
        <v>40107</v>
      </c>
      <c r="C196" s="27" t="s">
        <v>277</v>
      </c>
      <c r="D196" s="27" t="s">
        <v>290</v>
      </c>
      <c r="E196" s="27" t="s">
        <v>279</v>
      </c>
      <c r="F196" s="245">
        <v>31.59</v>
      </c>
      <c r="G196" s="245">
        <v>249.94</v>
      </c>
      <c r="H196" s="245">
        <v>62.48</v>
      </c>
      <c r="I196" s="245">
        <v>312.43</v>
      </c>
      <c r="J196" s="246">
        <v>10031</v>
      </c>
      <c r="K196" s="27" t="s">
        <v>280</v>
      </c>
      <c r="L196" s="27"/>
    </row>
    <row r="197" spans="1:12">
      <c r="A197" s="27" t="s">
        <v>276</v>
      </c>
      <c r="B197" s="247">
        <v>40105</v>
      </c>
      <c r="C197" s="27" t="s">
        <v>288</v>
      </c>
      <c r="D197" s="27" t="s">
        <v>285</v>
      </c>
      <c r="E197" s="27" t="s">
        <v>279</v>
      </c>
      <c r="F197" s="245">
        <v>32.14</v>
      </c>
      <c r="G197" s="245">
        <v>253.52</v>
      </c>
      <c r="H197" s="245">
        <v>63.38</v>
      </c>
      <c r="I197" s="245">
        <v>316.89999999999998</v>
      </c>
      <c r="J197" s="246">
        <v>9009</v>
      </c>
      <c r="K197" s="27" t="s">
        <v>280</v>
      </c>
      <c r="L197" s="27"/>
    </row>
    <row r="198" spans="1:12">
      <c r="A198" s="27" t="s">
        <v>276</v>
      </c>
      <c r="B198" s="247">
        <v>40105</v>
      </c>
      <c r="C198" s="27" t="s">
        <v>288</v>
      </c>
      <c r="D198" s="27" t="s">
        <v>297</v>
      </c>
      <c r="E198" s="27" t="s">
        <v>279</v>
      </c>
      <c r="F198" s="245">
        <v>28.2</v>
      </c>
      <c r="G198" s="245">
        <v>221.77</v>
      </c>
      <c r="H198" s="245">
        <v>55.44</v>
      </c>
      <c r="I198" s="245">
        <v>277.20999999999998</v>
      </c>
      <c r="J198" s="246">
        <v>11877</v>
      </c>
      <c r="K198" s="27" t="s">
        <v>280</v>
      </c>
      <c r="L198" s="27"/>
    </row>
    <row r="199" spans="1:12">
      <c r="A199" s="27" t="s">
        <v>276</v>
      </c>
      <c r="B199" s="247">
        <v>40105</v>
      </c>
      <c r="C199" s="27" t="s">
        <v>288</v>
      </c>
      <c r="D199" s="27" t="s">
        <v>298</v>
      </c>
      <c r="E199" s="27" t="s">
        <v>279</v>
      </c>
      <c r="F199" s="245">
        <v>32.5</v>
      </c>
      <c r="G199" s="245">
        <v>255.58</v>
      </c>
      <c r="H199" s="245">
        <v>63.9</v>
      </c>
      <c r="I199" s="245">
        <v>319.48</v>
      </c>
      <c r="J199" s="246">
        <v>7853</v>
      </c>
      <c r="K199" s="27" t="s">
        <v>280</v>
      </c>
      <c r="L199" s="27"/>
    </row>
    <row r="200" spans="1:12">
      <c r="A200" s="27" t="s">
        <v>276</v>
      </c>
      <c r="B200" s="247">
        <v>40105</v>
      </c>
      <c r="C200" s="27" t="s">
        <v>288</v>
      </c>
      <c r="D200" s="27" t="s">
        <v>291</v>
      </c>
      <c r="E200" s="27" t="s">
        <v>279</v>
      </c>
      <c r="F200" s="245">
        <v>34.67</v>
      </c>
      <c r="G200" s="245">
        <v>272.64</v>
      </c>
      <c r="H200" s="245">
        <v>68.16</v>
      </c>
      <c r="I200" s="245">
        <v>340.8</v>
      </c>
      <c r="J200" s="246">
        <v>10630</v>
      </c>
      <c r="K200" s="27" t="s">
        <v>280</v>
      </c>
      <c r="L200" s="27"/>
    </row>
    <row r="201" spans="1:12">
      <c r="A201" s="27" t="s">
        <v>276</v>
      </c>
      <c r="B201" s="247">
        <v>40104</v>
      </c>
      <c r="C201" s="27" t="s">
        <v>292</v>
      </c>
      <c r="D201" s="27" t="s">
        <v>278</v>
      </c>
      <c r="E201" s="27" t="s">
        <v>279</v>
      </c>
      <c r="F201" s="245">
        <v>24.65</v>
      </c>
      <c r="G201" s="245">
        <v>193.26</v>
      </c>
      <c r="H201" s="245">
        <v>48.31</v>
      </c>
      <c r="I201" s="245">
        <v>241.57</v>
      </c>
      <c r="J201" s="246">
        <v>9356</v>
      </c>
      <c r="K201" s="27" t="s">
        <v>280</v>
      </c>
      <c r="L201" s="27"/>
    </row>
    <row r="202" spans="1:12">
      <c r="A202" s="27" t="s">
        <v>276</v>
      </c>
      <c r="B202" s="247">
        <v>40104</v>
      </c>
      <c r="C202" s="27" t="s">
        <v>292</v>
      </c>
      <c r="D202" s="27" t="s">
        <v>294</v>
      </c>
      <c r="E202" s="27" t="s">
        <v>279</v>
      </c>
      <c r="F202" s="245">
        <v>33.89</v>
      </c>
      <c r="G202" s="245">
        <v>266.51</v>
      </c>
      <c r="H202" s="245">
        <v>66.63</v>
      </c>
      <c r="I202" s="245">
        <v>333.14</v>
      </c>
      <c r="J202" s="246">
        <v>9356</v>
      </c>
      <c r="K202" s="27" t="s">
        <v>280</v>
      </c>
      <c r="L202" s="27"/>
    </row>
    <row r="203" spans="1:12">
      <c r="A203" s="27" t="s">
        <v>276</v>
      </c>
      <c r="B203" s="247">
        <v>40102</v>
      </c>
      <c r="C203" s="27" t="s">
        <v>299</v>
      </c>
      <c r="D203" s="27" t="s">
        <v>287</v>
      </c>
      <c r="E203" s="27" t="s">
        <v>279</v>
      </c>
      <c r="F203" s="245">
        <v>34.24</v>
      </c>
      <c r="G203" s="245">
        <v>266.8</v>
      </c>
      <c r="H203" s="245">
        <v>66.7</v>
      </c>
      <c r="I203" s="245">
        <v>333.5</v>
      </c>
      <c r="J203" s="246">
        <v>11052</v>
      </c>
      <c r="K203" s="27" t="s">
        <v>280</v>
      </c>
      <c r="L203" s="27"/>
    </row>
    <row r="204" spans="1:12">
      <c r="A204" s="27" t="s">
        <v>276</v>
      </c>
      <c r="B204" s="247">
        <v>40102</v>
      </c>
      <c r="C204" s="27" t="s">
        <v>299</v>
      </c>
      <c r="D204" s="27" t="s">
        <v>298</v>
      </c>
      <c r="E204" s="27" t="s">
        <v>279</v>
      </c>
      <c r="F204" s="245">
        <v>32.43</v>
      </c>
      <c r="G204" s="245">
        <v>250.62</v>
      </c>
      <c r="H204" s="245">
        <v>62.66</v>
      </c>
      <c r="I204" s="245">
        <v>313.27</v>
      </c>
      <c r="J204" s="246">
        <v>7853</v>
      </c>
      <c r="K204" s="27" t="s">
        <v>280</v>
      </c>
      <c r="L204" s="27"/>
    </row>
    <row r="205" spans="1:12">
      <c r="A205" s="27" t="s">
        <v>276</v>
      </c>
      <c r="B205" s="247">
        <v>40102</v>
      </c>
      <c r="C205" s="27" t="s">
        <v>299</v>
      </c>
      <c r="D205" s="27" t="s">
        <v>283</v>
      </c>
      <c r="E205" s="27" t="s">
        <v>279</v>
      </c>
      <c r="F205" s="245">
        <v>31.16</v>
      </c>
      <c r="G205" s="245">
        <v>242.8</v>
      </c>
      <c r="H205" s="245">
        <v>60.7</v>
      </c>
      <c r="I205" s="245">
        <v>303.5</v>
      </c>
      <c r="J205" s="246">
        <v>11635</v>
      </c>
      <c r="K205" s="27" t="s">
        <v>280</v>
      </c>
      <c r="L205" s="27"/>
    </row>
    <row r="206" spans="1:12">
      <c r="A206" s="27" t="s">
        <v>276</v>
      </c>
      <c r="B206" s="247">
        <v>40101</v>
      </c>
      <c r="C206" s="27" t="s">
        <v>295</v>
      </c>
      <c r="D206" s="27" t="s">
        <v>281</v>
      </c>
      <c r="E206" s="27" t="s">
        <v>279</v>
      </c>
      <c r="F206" s="245">
        <v>23.22</v>
      </c>
      <c r="G206" s="245">
        <v>179.44</v>
      </c>
      <c r="H206" s="245">
        <v>44.86</v>
      </c>
      <c r="I206" s="245">
        <v>224.3</v>
      </c>
      <c r="J206" s="246">
        <v>6691</v>
      </c>
      <c r="K206" s="27" t="s">
        <v>280</v>
      </c>
      <c r="L206" s="27"/>
    </row>
    <row r="207" spans="1:12">
      <c r="A207" s="27" t="s">
        <v>276</v>
      </c>
      <c r="B207" s="247">
        <v>40101</v>
      </c>
      <c r="C207" s="27" t="s">
        <v>295</v>
      </c>
      <c r="D207" s="27" t="s">
        <v>282</v>
      </c>
      <c r="E207" s="27" t="s">
        <v>279</v>
      </c>
      <c r="F207" s="245">
        <v>25.59</v>
      </c>
      <c r="G207" s="245">
        <v>197.14</v>
      </c>
      <c r="H207" s="245">
        <v>49.28</v>
      </c>
      <c r="I207" s="245">
        <v>246.42</v>
      </c>
      <c r="J207" s="246">
        <v>7831</v>
      </c>
      <c r="K207" s="27" t="s">
        <v>280</v>
      </c>
      <c r="L207" s="27"/>
    </row>
    <row r="208" spans="1:12">
      <c r="A208" s="27" t="s">
        <v>276</v>
      </c>
      <c r="B208" s="247">
        <v>40099</v>
      </c>
      <c r="C208" s="27" t="s">
        <v>284</v>
      </c>
      <c r="D208" s="27" t="s">
        <v>278</v>
      </c>
      <c r="E208" s="27" t="s">
        <v>279</v>
      </c>
      <c r="F208" s="245">
        <v>26.41</v>
      </c>
      <c r="G208" s="245">
        <v>202.41</v>
      </c>
      <c r="H208" s="245">
        <v>50.6</v>
      </c>
      <c r="I208" s="245">
        <v>253.01</v>
      </c>
      <c r="J208" s="246">
        <v>9356</v>
      </c>
      <c r="K208" s="27" t="s">
        <v>280</v>
      </c>
      <c r="L208" s="27"/>
    </row>
    <row r="209" spans="1:12">
      <c r="A209" s="27" t="s">
        <v>276</v>
      </c>
      <c r="B209" s="247">
        <v>40099</v>
      </c>
      <c r="C209" s="27" t="s">
        <v>284</v>
      </c>
      <c r="D209" s="27" t="s">
        <v>297</v>
      </c>
      <c r="E209" s="27" t="s">
        <v>279</v>
      </c>
      <c r="F209" s="245">
        <v>31.13</v>
      </c>
      <c r="G209" s="245">
        <v>238.58</v>
      </c>
      <c r="H209" s="245">
        <v>59.65</v>
      </c>
      <c r="I209" s="245">
        <v>298.23</v>
      </c>
      <c r="J209" s="246">
        <v>11556</v>
      </c>
      <c r="K209" s="27" t="s">
        <v>280</v>
      </c>
      <c r="L209" s="27"/>
    </row>
    <row r="210" spans="1:12">
      <c r="A210" s="27" t="s">
        <v>276</v>
      </c>
      <c r="B210" s="247">
        <v>40099</v>
      </c>
      <c r="C210" s="27" t="s">
        <v>284</v>
      </c>
      <c r="D210" s="27" t="s">
        <v>289</v>
      </c>
      <c r="E210" s="27" t="s">
        <v>279</v>
      </c>
      <c r="F210" s="245">
        <v>38.1</v>
      </c>
      <c r="G210" s="245">
        <v>291.99</v>
      </c>
      <c r="H210" s="245">
        <v>73</v>
      </c>
      <c r="I210" s="245">
        <v>364.99</v>
      </c>
      <c r="J210" s="246">
        <v>0</v>
      </c>
      <c r="K210" s="27" t="s">
        <v>280</v>
      </c>
      <c r="L210" s="27"/>
    </row>
    <row r="211" spans="1:12">
      <c r="A211" s="27" t="s">
        <v>276</v>
      </c>
      <c r="B211" s="247">
        <v>40098</v>
      </c>
      <c r="C211" s="27" t="s">
        <v>288</v>
      </c>
      <c r="D211" s="27" t="s">
        <v>285</v>
      </c>
      <c r="E211" s="27" t="s">
        <v>279</v>
      </c>
      <c r="F211" s="245">
        <v>33.590000000000003</v>
      </c>
      <c r="G211" s="245">
        <v>257.43</v>
      </c>
      <c r="H211" s="245">
        <v>64.36</v>
      </c>
      <c r="I211" s="245">
        <v>321.79000000000002</v>
      </c>
      <c r="J211" s="246">
        <v>9009</v>
      </c>
      <c r="K211" s="27" t="s">
        <v>280</v>
      </c>
      <c r="L211" s="27"/>
    </row>
    <row r="212" spans="1:12">
      <c r="A212" s="27" t="s">
        <v>276</v>
      </c>
      <c r="B212" s="247">
        <v>40098</v>
      </c>
      <c r="C212" s="27" t="s">
        <v>288</v>
      </c>
      <c r="D212" s="27" t="s">
        <v>278</v>
      </c>
      <c r="E212" s="27" t="s">
        <v>279</v>
      </c>
      <c r="F212" s="245">
        <v>14.74</v>
      </c>
      <c r="G212" s="245">
        <v>112.96</v>
      </c>
      <c r="H212" s="245">
        <v>28.24</v>
      </c>
      <c r="I212" s="245">
        <v>141.19999999999999</v>
      </c>
      <c r="J212" s="246">
        <v>9203</v>
      </c>
      <c r="K212" s="27" t="s">
        <v>280</v>
      </c>
      <c r="L212" s="27"/>
    </row>
    <row r="213" spans="1:12">
      <c r="A213" s="27" t="s">
        <v>276</v>
      </c>
      <c r="B213" s="247">
        <v>40098</v>
      </c>
      <c r="C213" s="27" t="s">
        <v>288</v>
      </c>
      <c r="D213" s="27" t="s">
        <v>290</v>
      </c>
      <c r="E213" s="27" t="s">
        <v>279</v>
      </c>
      <c r="F213" s="245">
        <v>37.090000000000003</v>
      </c>
      <c r="G213" s="245">
        <v>284.26</v>
      </c>
      <c r="H213" s="245">
        <v>71.06</v>
      </c>
      <c r="I213" s="245">
        <v>355.32</v>
      </c>
      <c r="J213" s="246">
        <v>9010</v>
      </c>
      <c r="K213" s="27" t="s">
        <v>280</v>
      </c>
      <c r="L213" s="27"/>
    </row>
    <row r="214" spans="1:12">
      <c r="A214" s="27" t="s">
        <v>276</v>
      </c>
      <c r="B214" s="247">
        <v>40098</v>
      </c>
      <c r="C214" s="27" t="s">
        <v>288</v>
      </c>
      <c r="D214" s="27" t="s">
        <v>294</v>
      </c>
      <c r="E214" s="27" t="s">
        <v>279</v>
      </c>
      <c r="F214" s="245">
        <v>34.299999999999997</v>
      </c>
      <c r="G214" s="245">
        <v>262.87</v>
      </c>
      <c r="H214" s="245">
        <v>65.72</v>
      </c>
      <c r="I214" s="245">
        <v>328.59</v>
      </c>
      <c r="J214" s="246">
        <v>6817</v>
      </c>
      <c r="K214" s="27" t="s">
        <v>280</v>
      </c>
      <c r="L214" s="27"/>
    </row>
    <row r="215" spans="1:12">
      <c r="A215" s="27" t="s">
        <v>276</v>
      </c>
      <c r="B215" s="247">
        <v>40096</v>
      </c>
      <c r="C215" s="27" t="s">
        <v>293</v>
      </c>
      <c r="D215" s="27" t="s">
        <v>281</v>
      </c>
      <c r="E215" s="27" t="s">
        <v>279</v>
      </c>
      <c r="F215" s="245">
        <v>35.76</v>
      </c>
      <c r="G215" s="245">
        <v>272.06</v>
      </c>
      <c r="H215" s="245">
        <v>68.02</v>
      </c>
      <c r="I215" s="245">
        <v>340.07</v>
      </c>
      <c r="J215" s="246">
        <v>6317</v>
      </c>
      <c r="K215" s="27" t="s">
        <v>280</v>
      </c>
      <c r="L215" s="27"/>
    </row>
    <row r="216" spans="1:12">
      <c r="A216" s="27" t="s">
        <v>276</v>
      </c>
      <c r="B216" s="247">
        <v>40096</v>
      </c>
      <c r="C216" s="27" t="s">
        <v>293</v>
      </c>
      <c r="D216" s="27" t="s">
        <v>298</v>
      </c>
      <c r="E216" s="27" t="s">
        <v>279</v>
      </c>
      <c r="F216" s="245">
        <v>31.92</v>
      </c>
      <c r="G216" s="245">
        <v>244.13</v>
      </c>
      <c r="H216" s="245">
        <v>61.03</v>
      </c>
      <c r="I216" s="245">
        <v>305.16000000000003</v>
      </c>
      <c r="J216" s="246">
        <v>7853</v>
      </c>
      <c r="K216" s="27" t="s">
        <v>280</v>
      </c>
      <c r="L216" s="27"/>
    </row>
    <row r="217" spans="1:12">
      <c r="A217" s="27" t="s">
        <v>276</v>
      </c>
      <c r="B217" s="247">
        <v>40096</v>
      </c>
      <c r="C217" s="27" t="s">
        <v>293</v>
      </c>
      <c r="D217" s="27" t="s">
        <v>283</v>
      </c>
      <c r="E217" s="27" t="s">
        <v>279</v>
      </c>
      <c r="F217" s="245">
        <v>29.59</v>
      </c>
      <c r="G217" s="245">
        <v>226.3</v>
      </c>
      <c r="H217" s="245">
        <v>56.58</v>
      </c>
      <c r="I217" s="245">
        <v>282.88</v>
      </c>
      <c r="J217" s="246">
        <v>11140</v>
      </c>
      <c r="K217" s="27" t="s">
        <v>280</v>
      </c>
      <c r="L217" s="27"/>
    </row>
    <row r="218" spans="1:12">
      <c r="A218" s="27" t="s">
        <v>276</v>
      </c>
      <c r="B218" s="247">
        <v>40095</v>
      </c>
      <c r="C218" s="27" t="s">
        <v>299</v>
      </c>
      <c r="D218" s="27" t="s">
        <v>286</v>
      </c>
      <c r="E218" s="27" t="s">
        <v>279</v>
      </c>
      <c r="F218" s="245">
        <v>34.04</v>
      </c>
      <c r="G218" s="245">
        <v>258.98</v>
      </c>
      <c r="H218" s="245">
        <v>64.75</v>
      </c>
      <c r="I218" s="245">
        <v>323.73</v>
      </c>
      <c r="J218" s="246">
        <v>0</v>
      </c>
      <c r="K218" s="27" t="s">
        <v>280</v>
      </c>
      <c r="L218" s="27"/>
    </row>
    <row r="219" spans="1:12">
      <c r="A219" s="27" t="s">
        <v>276</v>
      </c>
      <c r="B219" s="247">
        <v>40094</v>
      </c>
      <c r="C219" s="27" t="s">
        <v>295</v>
      </c>
      <c r="D219" s="27" t="s">
        <v>297</v>
      </c>
      <c r="E219" s="27" t="s">
        <v>279</v>
      </c>
      <c r="F219" s="245">
        <v>27.49</v>
      </c>
      <c r="G219" s="245">
        <v>210.46</v>
      </c>
      <c r="H219" s="245">
        <v>52.62</v>
      </c>
      <c r="I219" s="245">
        <v>263.07</v>
      </c>
      <c r="J219" s="246">
        <v>10982</v>
      </c>
      <c r="K219" s="27" t="s">
        <v>280</v>
      </c>
      <c r="L219" s="27"/>
    </row>
    <row r="220" spans="1:12">
      <c r="A220" s="27" t="s">
        <v>276</v>
      </c>
      <c r="B220" s="247">
        <v>40094</v>
      </c>
      <c r="C220" s="27" t="s">
        <v>295</v>
      </c>
      <c r="D220" s="27" t="s">
        <v>298</v>
      </c>
      <c r="E220" s="27" t="s">
        <v>279</v>
      </c>
      <c r="F220" s="245">
        <v>30.97</v>
      </c>
      <c r="G220" s="245">
        <v>237.11</v>
      </c>
      <c r="H220" s="245">
        <v>59.28</v>
      </c>
      <c r="I220" s="245">
        <v>296.39</v>
      </c>
      <c r="J220" s="246">
        <v>7330</v>
      </c>
      <c r="K220" s="27" t="s">
        <v>280</v>
      </c>
      <c r="L220" s="27"/>
    </row>
    <row r="221" spans="1:12">
      <c r="A221" s="27" t="s">
        <v>276</v>
      </c>
      <c r="B221" s="247">
        <v>40093</v>
      </c>
      <c r="C221" s="27" t="s">
        <v>277</v>
      </c>
      <c r="D221" s="27" t="s">
        <v>282</v>
      </c>
      <c r="E221" s="27" t="s">
        <v>279</v>
      </c>
      <c r="F221" s="245">
        <v>30.63</v>
      </c>
      <c r="G221" s="245">
        <v>233.52</v>
      </c>
      <c r="H221" s="245">
        <v>58.38</v>
      </c>
      <c r="I221" s="245">
        <v>291.89999999999998</v>
      </c>
      <c r="J221" s="246">
        <v>7449</v>
      </c>
      <c r="K221" s="27" t="s">
        <v>280</v>
      </c>
      <c r="L221" s="27"/>
    </row>
    <row r="222" spans="1:12">
      <c r="A222" s="27" t="s">
        <v>276</v>
      </c>
      <c r="B222" s="247">
        <v>40093</v>
      </c>
      <c r="C222" s="27" t="s">
        <v>277</v>
      </c>
      <c r="D222" s="27" t="s">
        <v>291</v>
      </c>
      <c r="E222" s="27" t="s">
        <v>279</v>
      </c>
      <c r="F222" s="245">
        <v>28.29</v>
      </c>
      <c r="G222" s="245">
        <v>215.01</v>
      </c>
      <c r="H222" s="245">
        <v>53.75</v>
      </c>
      <c r="I222" s="245">
        <v>268.76</v>
      </c>
      <c r="J222" s="246">
        <v>10108</v>
      </c>
      <c r="K222" s="27" t="s">
        <v>280</v>
      </c>
      <c r="L222" s="27"/>
    </row>
    <row r="223" spans="1:12">
      <c r="A223" s="27" t="s">
        <v>276</v>
      </c>
      <c r="B223" s="247">
        <v>40092</v>
      </c>
      <c r="C223" s="27" t="s">
        <v>284</v>
      </c>
      <c r="D223" s="27" t="s">
        <v>298</v>
      </c>
      <c r="E223" s="27" t="s">
        <v>279</v>
      </c>
      <c r="F223" s="245">
        <v>35.119999999999997</v>
      </c>
      <c r="G223" s="245">
        <v>269.72000000000003</v>
      </c>
      <c r="H223" s="245">
        <v>67.430000000000007</v>
      </c>
      <c r="I223" s="245">
        <v>337.15</v>
      </c>
      <c r="J223" s="246">
        <v>6818</v>
      </c>
      <c r="K223" s="27" t="s">
        <v>280</v>
      </c>
      <c r="L223" s="27"/>
    </row>
    <row r="224" spans="1:12">
      <c r="A224" s="27" t="s">
        <v>276</v>
      </c>
      <c r="B224" s="247">
        <v>40092</v>
      </c>
      <c r="C224" s="27" t="s">
        <v>284</v>
      </c>
      <c r="D224" s="27" t="s">
        <v>294</v>
      </c>
      <c r="E224" s="27" t="s">
        <v>279</v>
      </c>
      <c r="F224" s="245">
        <v>0.8</v>
      </c>
      <c r="G224" s="245">
        <v>6.14</v>
      </c>
      <c r="H224" s="245">
        <v>1.53</v>
      </c>
      <c r="I224" s="245">
        <v>7.67</v>
      </c>
      <c r="J224" s="246">
        <v>6817</v>
      </c>
      <c r="K224" s="27" t="s">
        <v>280</v>
      </c>
      <c r="L224" s="27"/>
    </row>
    <row r="225" spans="1:12">
      <c r="A225" s="27" t="s">
        <v>276</v>
      </c>
      <c r="B225" s="247">
        <v>40092</v>
      </c>
      <c r="C225" s="27" t="s">
        <v>284</v>
      </c>
      <c r="D225" s="27" t="s">
        <v>294</v>
      </c>
      <c r="E225" s="27" t="s">
        <v>279</v>
      </c>
      <c r="F225" s="245">
        <v>4.28</v>
      </c>
      <c r="G225" s="245">
        <v>32.869999999999997</v>
      </c>
      <c r="H225" s="245">
        <v>8.2200000000000006</v>
      </c>
      <c r="I225" s="245">
        <v>41.09</v>
      </c>
      <c r="J225" s="246">
        <v>8393</v>
      </c>
      <c r="K225" s="27" t="s">
        <v>280</v>
      </c>
      <c r="L225" s="27"/>
    </row>
    <row r="226" spans="1:12">
      <c r="A226" s="27" t="s">
        <v>276</v>
      </c>
      <c r="B226" s="247">
        <v>40092</v>
      </c>
      <c r="C226" s="27" t="s">
        <v>284</v>
      </c>
      <c r="D226" s="27" t="s">
        <v>294</v>
      </c>
      <c r="E226" s="27" t="s">
        <v>279</v>
      </c>
      <c r="F226" s="245">
        <v>24.14</v>
      </c>
      <c r="G226" s="245">
        <v>185.39</v>
      </c>
      <c r="H226" s="245">
        <v>46.35</v>
      </c>
      <c r="I226" s="245">
        <v>231.74</v>
      </c>
      <c r="J226" s="246">
        <v>8337</v>
      </c>
      <c r="K226" s="27" t="s">
        <v>280</v>
      </c>
      <c r="L226" s="27"/>
    </row>
    <row r="227" spans="1:12">
      <c r="A227" s="27" t="s">
        <v>276</v>
      </c>
      <c r="B227" s="247">
        <v>40091</v>
      </c>
      <c r="C227" s="27" t="s">
        <v>288</v>
      </c>
      <c r="D227" s="27" t="s">
        <v>278</v>
      </c>
      <c r="E227" s="27" t="s">
        <v>279</v>
      </c>
      <c r="F227" s="245">
        <v>27.84</v>
      </c>
      <c r="G227" s="245">
        <v>213.81</v>
      </c>
      <c r="H227" s="245">
        <v>53.45</v>
      </c>
      <c r="I227" s="245">
        <v>267.26</v>
      </c>
      <c r="J227" s="246">
        <v>8752</v>
      </c>
      <c r="K227" s="27" t="s">
        <v>280</v>
      </c>
      <c r="L227" s="27"/>
    </row>
    <row r="228" spans="1:12">
      <c r="A228" s="27" t="s">
        <v>276</v>
      </c>
      <c r="B228" s="247">
        <v>40091</v>
      </c>
      <c r="C228" s="27" t="s">
        <v>288</v>
      </c>
      <c r="D228" s="27" t="s">
        <v>290</v>
      </c>
      <c r="E228" s="27" t="s">
        <v>302</v>
      </c>
      <c r="F228" s="245">
        <v>0</v>
      </c>
      <c r="G228" s="245">
        <v>35.880000000000003</v>
      </c>
      <c r="H228" s="245">
        <v>8.9700000000000006</v>
      </c>
      <c r="I228" s="245">
        <v>44.85</v>
      </c>
      <c r="J228" s="246">
        <v>9010</v>
      </c>
      <c r="K228" s="27" t="s">
        <v>280</v>
      </c>
      <c r="L228" s="27"/>
    </row>
    <row r="229" spans="1:12">
      <c r="A229" s="27" t="s">
        <v>276</v>
      </c>
      <c r="B229" s="247">
        <v>40090</v>
      </c>
      <c r="C229" s="27" t="s">
        <v>292</v>
      </c>
      <c r="D229" s="27" t="s">
        <v>285</v>
      </c>
      <c r="E229" s="27" t="s">
        <v>279</v>
      </c>
      <c r="F229" s="245">
        <v>26.74</v>
      </c>
      <c r="G229" s="245">
        <v>205.36</v>
      </c>
      <c r="H229" s="245">
        <v>51.34</v>
      </c>
      <c r="I229" s="245">
        <v>256.7</v>
      </c>
      <c r="J229" s="246">
        <v>9009</v>
      </c>
      <c r="K229" s="27" t="s">
        <v>280</v>
      </c>
      <c r="L229" s="27"/>
    </row>
    <row r="230" spans="1:12">
      <c r="A230" s="27" t="s">
        <v>276</v>
      </c>
      <c r="B230" s="247">
        <v>40090</v>
      </c>
      <c r="C230" s="27" t="s">
        <v>292</v>
      </c>
      <c r="D230" s="27" t="s">
        <v>298</v>
      </c>
      <c r="E230" s="27" t="s">
        <v>279</v>
      </c>
      <c r="F230" s="245">
        <v>10.99</v>
      </c>
      <c r="G230" s="245">
        <v>84.22</v>
      </c>
      <c r="H230" s="245">
        <v>21.05</v>
      </c>
      <c r="I230" s="245">
        <v>105.28</v>
      </c>
      <c r="J230" s="246">
        <v>5977</v>
      </c>
      <c r="K230" s="27" t="s">
        <v>280</v>
      </c>
      <c r="L230" s="27"/>
    </row>
    <row r="231" spans="1:12">
      <c r="A231" s="27" t="s">
        <v>276</v>
      </c>
      <c r="B231" s="247">
        <v>40089</v>
      </c>
      <c r="C231" s="27" t="s">
        <v>293</v>
      </c>
      <c r="D231" s="27" t="s">
        <v>297</v>
      </c>
      <c r="E231" s="27" t="s">
        <v>279</v>
      </c>
      <c r="F231" s="245">
        <v>31.79</v>
      </c>
      <c r="G231" s="245">
        <v>243.64</v>
      </c>
      <c r="H231" s="245">
        <v>60.91</v>
      </c>
      <c r="I231" s="245">
        <v>304.55</v>
      </c>
      <c r="J231" s="246">
        <v>10554</v>
      </c>
      <c r="K231" s="27" t="s">
        <v>280</v>
      </c>
      <c r="L231" s="27"/>
    </row>
    <row r="232" spans="1:12">
      <c r="A232" s="27" t="s">
        <v>276</v>
      </c>
      <c r="B232" s="247">
        <v>40089</v>
      </c>
      <c r="C232" s="27" t="s">
        <v>293</v>
      </c>
      <c r="D232" s="27" t="s">
        <v>290</v>
      </c>
      <c r="E232" s="27" t="s">
        <v>279</v>
      </c>
      <c r="F232" s="245">
        <v>30.53</v>
      </c>
      <c r="G232" s="245">
        <v>233.98</v>
      </c>
      <c r="H232" s="245">
        <v>58.49</v>
      </c>
      <c r="I232" s="245">
        <v>292.47000000000003</v>
      </c>
      <c r="J232" s="246">
        <v>9010</v>
      </c>
      <c r="K232" s="27" t="s">
        <v>280</v>
      </c>
      <c r="L232" s="27"/>
    </row>
    <row r="233" spans="1:12">
      <c r="A233" s="27" t="s">
        <v>276</v>
      </c>
      <c r="B233" s="247">
        <v>40089</v>
      </c>
      <c r="C233" s="27" t="s">
        <v>293</v>
      </c>
      <c r="D233" s="27" t="s">
        <v>283</v>
      </c>
      <c r="E233" s="27" t="s">
        <v>279</v>
      </c>
      <c r="F233" s="245">
        <v>31.2</v>
      </c>
      <c r="G233" s="245">
        <v>239.12</v>
      </c>
      <c r="H233" s="245">
        <v>59.78</v>
      </c>
      <c r="I233" s="245">
        <v>298.89999999999998</v>
      </c>
      <c r="J233" s="246">
        <v>10708</v>
      </c>
      <c r="K233" s="27" t="s">
        <v>280</v>
      </c>
      <c r="L233" s="27"/>
    </row>
    <row r="234" spans="1:12">
      <c r="A234" s="27" t="s">
        <v>276</v>
      </c>
      <c r="B234" s="247">
        <v>40088</v>
      </c>
      <c r="C234" s="27" t="s">
        <v>299</v>
      </c>
      <c r="D234" s="27" t="s">
        <v>294</v>
      </c>
      <c r="E234" s="27" t="s">
        <v>279</v>
      </c>
      <c r="F234" s="245">
        <v>33.71</v>
      </c>
      <c r="G234" s="245">
        <v>252.42</v>
      </c>
      <c r="H234" s="245">
        <v>63.1</v>
      </c>
      <c r="I234" s="245">
        <v>315.52</v>
      </c>
      <c r="J234" s="246">
        <v>7980</v>
      </c>
      <c r="K234" s="27" t="s">
        <v>280</v>
      </c>
      <c r="L234" s="27"/>
    </row>
    <row r="235" spans="1:12">
      <c r="A235" s="27" t="s">
        <v>276</v>
      </c>
      <c r="B235" s="247">
        <v>40087</v>
      </c>
      <c r="C235" s="27" t="s">
        <v>295</v>
      </c>
      <c r="D235" s="27" t="s">
        <v>298</v>
      </c>
      <c r="E235" s="27" t="s">
        <v>279</v>
      </c>
      <c r="F235" s="245">
        <v>30.95</v>
      </c>
      <c r="G235" s="245">
        <v>231.75</v>
      </c>
      <c r="H235" s="245">
        <v>57.94</v>
      </c>
      <c r="I235" s="245">
        <v>289.69</v>
      </c>
      <c r="J235" s="246">
        <v>5977</v>
      </c>
      <c r="K235" s="27" t="s">
        <v>280</v>
      </c>
      <c r="L235" s="27"/>
    </row>
    <row r="236" spans="1:12">
      <c r="A236" s="27" t="s">
        <v>276</v>
      </c>
      <c r="B236" s="247">
        <v>40086</v>
      </c>
      <c r="C236" s="27" t="s">
        <v>277</v>
      </c>
      <c r="D236" s="27" t="s">
        <v>287</v>
      </c>
      <c r="E236" s="27" t="s">
        <v>279</v>
      </c>
      <c r="F236" s="245">
        <v>33.9</v>
      </c>
      <c r="G236" s="245">
        <v>254.93</v>
      </c>
      <c r="H236" s="245">
        <v>63.73</v>
      </c>
      <c r="I236" s="245">
        <v>318.66000000000003</v>
      </c>
      <c r="J236" s="246">
        <v>10382</v>
      </c>
      <c r="K236" s="27" t="s">
        <v>280</v>
      </c>
      <c r="L236" s="27"/>
    </row>
    <row r="237" spans="1:12">
      <c r="A237" s="27" t="s">
        <v>276</v>
      </c>
      <c r="B237" s="247">
        <v>40086</v>
      </c>
      <c r="C237" s="27" t="s">
        <v>277</v>
      </c>
      <c r="D237" s="27" t="s">
        <v>291</v>
      </c>
      <c r="E237" s="27" t="s">
        <v>279</v>
      </c>
      <c r="F237" s="245">
        <v>32.58</v>
      </c>
      <c r="G237" s="245">
        <v>245</v>
      </c>
      <c r="H237" s="245">
        <v>61.25</v>
      </c>
      <c r="I237" s="245">
        <v>306.25</v>
      </c>
      <c r="J237" s="246">
        <v>9164</v>
      </c>
      <c r="K237" s="27" t="s">
        <v>280</v>
      </c>
      <c r="L237" s="27"/>
    </row>
    <row r="238" spans="1:12">
      <c r="A238" s="27" t="s">
        <v>276</v>
      </c>
      <c r="B238" s="247">
        <v>40085</v>
      </c>
      <c r="C238" s="27" t="s">
        <v>284</v>
      </c>
      <c r="D238" s="27" t="s">
        <v>285</v>
      </c>
      <c r="E238" s="27" t="s">
        <v>279</v>
      </c>
      <c r="F238" s="245">
        <v>30.16</v>
      </c>
      <c r="G238" s="245">
        <v>227.29</v>
      </c>
      <c r="H238" s="245">
        <v>56.82</v>
      </c>
      <c r="I238" s="245">
        <v>284.11</v>
      </c>
      <c r="J238" s="246">
        <v>8627</v>
      </c>
      <c r="K238" s="27" t="s">
        <v>280</v>
      </c>
      <c r="L238" s="27"/>
    </row>
    <row r="239" spans="1:12">
      <c r="A239" s="27" t="s">
        <v>276</v>
      </c>
      <c r="B239" s="247">
        <v>40085</v>
      </c>
      <c r="C239" s="27" t="s">
        <v>284</v>
      </c>
      <c r="D239" s="27" t="s">
        <v>278</v>
      </c>
      <c r="E239" s="27" t="s">
        <v>279</v>
      </c>
      <c r="F239" s="245">
        <v>31.12</v>
      </c>
      <c r="G239" s="245">
        <v>234.52</v>
      </c>
      <c r="H239" s="245">
        <v>58.63</v>
      </c>
      <c r="I239" s="245">
        <v>293.14999999999998</v>
      </c>
      <c r="J239" s="246">
        <v>8301</v>
      </c>
      <c r="K239" s="27" t="s">
        <v>280</v>
      </c>
      <c r="L239" s="27"/>
    </row>
    <row r="240" spans="1:12">
      <c r="A240" s="27" t="s">
        <v>276</v>
      </c>
      <c r="B240" s="247">
        <v>40085</v>
      </c>
      <c r="C240" s="27" t="s">
        <v>284</v>
      </c>
      <c r="D240" s="27" t="s">
        <v>298</v>
      </c>
      <c r="E240" s="27" t="s">
        <v>279</v>
      </c>
      <c r="F240" s="245">
        <v>33.32</v>
      </c>
      <c r="G240" s="245">
        <v>251.1</v>
      </c>
      <c r="H240" s="245">
        <v>62.77</v>
      </c>
      <c r="I240" s="245">
        <v>313.88</v>
      </c>
      <c r="J240" s="246">
        <v>4865</v>
      </c>
      <c r="K240" s="27" t="s">
        <v>280</v>
      </c>
      <c r="L240" s="27"/>
    </row>
    <row r="241" spans="1:12">
      <c r="A241" s="27" t="s">
        <v>276</v>
      </c>
      <c r="B241" s="247">
        <v>40084</v>
      </c>
      <c r="C241" s="27" t="s">
        <v>288</v>
      </c>
      <c r="D241" s="27" t="s">
        <v>281</v>
      </c>
      <c r="E241" s="27" t="s">
        <v>279</v>
      </c>
      <c r="F241" s="245">
        <v>33.24</v>
      </c>
      <c r="G241" s="245">
        <v>250.5</v>
      </c>
      <c r="H241" s="245">
        <v>62.63</v>
      </c>
      <c r="I241" s="245">
        <v>313.13</v>
      </c>
      <c r="J241" s="246">
        <v>5798</v>
      </c>
      <c r="K241" s="27" t="s">
        <v>280</v>
      </c>
      <c r="L241" s="27"/>
    </row>
    <row r="242" spans="1:12">
      <c r="A242" s="27" t="s">
        <v>276</v>
      </c>
      <c r="B242" s="247">
        <v>40083</v>
      </c>
      <c r="C242" s="27" t="s">
        <v>292</v>
      </c>
      <c r="D242" s="27" t="s">
        <v>297</v>
      </c>
      <c r="E242" s="27" t="s">
        <v>279</v>
      </c>
      <c r="F242" s="245">
        <v>32.409999999999997</v>
      </c>
      <c r="G242" s="245">
        <v>245.54</v>
      </c>
      <c r="H242" s="245">
        <v>61.38</v>
      </c>
      <c r="I242" s="245">
        <v>306.93</v>
      </c>
      <c r="J242" s="246">
        <v>10075</v>
      </c>
      <c r="K242" s="27" t="s">
        <v>280</v>
      </c>
      <c r="L242" s="27"/>
    </row>
    <row r="243" spans="1:12">
      <c r="A243" s="27" t="s">
        <v>276</v>
      </c>
      <c r="B243" s="247">
        <v>40083</v>
      </c>
      <c r="C243" s="27" t="s">
        <v>292</v>
      </c>
      <c r="D243" s="27" t="s">
        <v>286</v>
      </c>
      <c r="E243" s="27" t="s">
        <v>279</v>
      </c>
      <c r="F243" s="245">
        <v>35.25</v>
      </c>
      <c r="G243" s="245">
        <v>267.06</v>
      </c>
      <c r="H243" s="245">
        <v>66.77</v>
      </c>
      <c r="I243" s="245">
        <v>333.82</v>
      </c>
      <c r="J243" s="246">
        <v>7960</v>
      </c>
      <c r="K243" s="27" t="s">
        <v>280</v>
      </c>
      <c r="L243" s="27"/>
    </row>
    <row r="244" spans="1:12">
      <c r="A244" s="27" t="s">
        <v>276</v>
      </c>
      <c r="B244" s="247">
        <v>40082</v>
      </c>
      <c r="C244" s="27" t="s">
        <v>293</v>
      </c>
      <c r="D244" s="27" t="s">
        <v>282</v>
      </c>
      <c r="E244" s="27" t="s">
        <v>279</v>
      </c>
      <c r="F244" s="245">
        <v>25.91</v>
      </c>
      <c r="G244" s="245">
        <v>196.3</v>
      </c>
      <c r="H244" s="245">
        <v>49.08</v>
      </c>
      <c r="I244" s="245">
        <v>245.38</v>
      </c>
      <c r="J244" s="246">
        <v>7026</v>
      </c>
      <c r="K244" s="27" t="s">
        <v>280</v>
      </c>
      <c r="L244" s="27"/>
    </row>
    <row r="245" spans="1:12">
      <c r="A245" s="27" t="s">
        <v>276</v>
      </c>
      <c r="B245" s="247">
        <v>40082</v>
      </c>
      <c r="C245" s="27" t="s">
        <v>293</v>
      </c>
      <c r="D245" s="27" t="s">
        <v>289</v>
      </c>
      <c r="E245" s="27" t="s">
        <v>279</v>
      </c>
      <c r="F245" s="245">
        <v>34.99</v>
      </c>
      <c r="G245" s="245">
        <v>265.08</v>
      </c>
      <c r="H245" s="245">
        <v>66.27</v>
      </c>
      <c r="I245" s="245">
        <v>331.35</v>
      </c>
      <c r="J245" s="246">
        <v>6314</v>
      </c>
      <c r="K245" s="27" t="s">
        <v>280</v>
      </c>
      <c r="L245" s="27"/>
    </row>
    <row r="246" spans="1:12">
      <c r="A246" s="27" t="s">
        <v>276</v>
      </c>
      <c r="B246" s="247">
        <v>40082</v>
      </c>
      <c r="C246" s="27" t="s">
        <v>293</v>
      </c>
      <c r="D246" s="27" t="s">
        <v>283</v>
      </c>
      <c r="E246" s="27" t="s">
        <v>279</v>
      </c>
      <c r="F246" s="245">
        <v>33.630000000000003</v>
      </c>
      <c r="G246" s="245">
        <v>254.78</v>
      </c>
      <c r="H246" s="245">
        <v>63.7</v>
      </c>
      <c r="I246" s="245">
        <v>318.48</v>
      </c>
      <c r="J246" s="246">
        <v>10207</v>
      </c>
      <c r="K246" s="27" t="s">
        <v>280</v>
      </c>
      <c r="L246" s="27"/>
    </row>
    <row r="247" spans="1:12">
      <c r="A247" s="27" t="s">
        <v>276</v>
      </c>
      <c r="B247" s="247">
        <v>40081</v>
      </c>
      <c r="C247" s="27" t="s">
        <v>299</v>
      </c>
      <c r="D247" s="27" t="s">
        <v>298</v>
      </c>
      <c r="E247" s="27" t="s">
        <v>279</v>
      </c>
      <c r="F247" s="245">
        <v>25.65</v>
      </c>
      <c r="G247" s="245">
        <v>195.35</v>
      </c>
      <c r="H247" s="245">
        <v>48.84</v>
      </c>
      <c r="I247" s="245">
        <v>244.19</v>
      </c>
      <c r="J247" s="246">
        <v>4865</v>
      </c>
      <c r="K247" s="27" t="s">
        <v>280</v>
      </c>
      <c r="L247" s="27"/>
    </row>
    <row r="248" spans="1:12">
      <c r="A248" s="27" t="s">
        <v>276</v>
      </c>
      <c r="B248" s="247">
        <v>40080</v>
      </c>
      <c r="C248" s="27" t="s">
        <v>295</v>
      </c>
      <c r="D248" s="27" t="s">
        <v>290</v>
      </c>
      <c r="E248" s="27" t="s">
        <v>279</v>
      </c>
      <c r="F248" s="245">
        <v>33.880000000000003</v>
      </c>
      <c r="G248" s="245">
        <v>261.01</v>
      </c>
      <c r="H248" s="245">
        <v>65.25</v>
      </c>
      <c r="I248" s="245">
        <v>326.26</v>
      </c>
      <c r="J248" s="246">
        <v>8569</v>
      </c>
      <c r="K248" s="27" t="s">
        <v>280</v>
      </c>
      <c r="L248" s="27"/>
    </row>
    <row r="249" spans="1:12">
      <c r="A249" s="27" t="s">
        <v>276</v>
      </c>
      <c r="B249" s="247">
        <v>40080</v>
      </c>
      <c r="C249" s="27" t="s">
        <v>295</v>
      </c>
      <c r="D249" s="27" t="s">
        <v>294</v>
      </c>
      <c r="E249" s="27" t="s">
        <v>279</v>
      </c>
      <c r="F249" s="245">
        <v>22.07</v>
      </c>
      <c r="G249" s="245">
        <v>168.79</v>
      </c>
      <c r="H249" s="245">
        <v>42.2</v>
      </c>
      <c r="I249" s="245">
        <v>210.99</v>
      </c>
      <c r="J249" s="246">
        <v>7459</v>
      </c>
      <c r="K249" s="27" t="s">
        <v>280</v>
      </c>
      <c r="L249" s="27"/>
    </row>
    <row r="250" spans="1:12">
      <c r="A250" s="27" t="s">
        <v>276</v>
      </c>
      <c r="B250" s="247">
        <v>40079</v>
      </c>
      <c r="C250" s="27" t="s">
        <v>277</v>
      </c>
      <c r="D250" s="27" t="s">
        <v>278</v>
      </c>
      <c r="E250" s="27" t="s">
        <v>296</v>
      </c>
      <c r="F250" s="245">
        <v>28.91</v>
      </c>
      <c r="G250" s="245">
        <v>219.71</v>
      </c>
      <c r="H250" s="245">
        <v>54.93</v>
      </c>
      <c r="I250" s="245">
        <v>274.64</v>
      </c>
      <c r="J250" s="246">
        <v>7821</v>
      </c>
      <c r="K250" s="27" t="s">
        <v>280</v>
      </c>
      <c r="L250" s="27"/>
    </row>
    <row r="251" spans="1:12">
      <c r="A251" s="27" t="s">
        <v>276</v>
      </c>
      <c r="B251" s="247">
        <v>40079</v>
      </c>
      <c r="C251" s="27" t="s">
        <v>277</v>
      </c>
      <c r="D251" s="27" t="s">
        <v>298</v>
      </c>
      <c r="E251" s="27" t="s">
        <v>279</v>
      </c>
      <c r="F251" s="245">
        <v>39.909999999999997</v>
      </c>
      <c r="G251" s="245">
        <v>307.77999999999997</v>
      </c>
      <c r="H251" s="245">
        <v>76.94</v>
      </c>
      <c r="I251" s="245">
        <v>384.72</v>
      </c>
      <c r="J251" s="246">
        <v>4400</v>
      </c>
      <c r="K251" s="27" t="s">
        <v>280</v>
      </c>
      <c r="L251" s="27"/>
    </row>
    <row r="252" spans="1:12">
      <c r="A252" s="27" t="s">
        <v>276</v>
      </c>
      <c r="B252" s="247">
        <v>40078</v>
      </c>
      <c r="C252" s="27" t="s">
        <v>284</v>
      </c>
      <c r="D252" s="27" t="s">
        <v>286</v>
      </c>
      <c r="E252" s="27" t="s">
        <v>279</v>
      </c>
      <c r="F252" s="245">
        <v>32.4</v>
      </c>
      <c r="G252" s="245">
        <v>249.87</v>
      </c>
      <c r="H252" s="245">
        <v>62.47</v>
      </c>
      <c r="I252" s="245">
        <v>312.33999999999997</v>
      </c>
      <c r="J252" s="246">
        <v>6945</v>
      </c>
      <c r="K252" s="27" t="s">
        <v>280</v>
      </c>
      <c r="L252" s="27"/>
    </row>
    <row r="253" spans="1:12">
      <c r="A253" s="27" t="s">
        <v>276</v>
      </c>
      <c r="B253" s="247">
        <v>40078</v>
      </c>
      <c r="C253" s="27" t="s">
        <v>284</v>
      </c>
      <c r="D253" s="27" t="s">
        <v>287</v>
      </c>
      <c r="E253" s="27" t="s">
        <v>279</v>
      </c>
      <c r="F253" s="245">
        <v>36.979999999999997</v>
      </c>
      <c r="G253" s="245">
        <v>285.18</v>
      </c>
      <c r="H253" s="245">
        <v>71.3</v>
      </c>
      <c r="I253" s="245">
        <v>356.48</v>
      </c>
      <c r="J253" s="246">
        <v>9864</v>
      </c>
      <c r="K253" s="27" t="s">
        <v>280</v>
      </c>
      <c r="L253" s="27"/>
    </row>
    <row r="254" spans="1:12">
      <c r="A254" s="27" t="s">
        <v>276</v>
      </c>
      <c r="B254" s="247">
        <v>40077</v>
      </c>
      <c r="C254" s="27" t="s">
        <v>288</v>
      </c>
      <c r="D254" s="27" t="s">
        <v>297</v>
      </c>
      <c r="E254" s="27" t="s">
        <v>279</v>
      </c>
      <c r="F254" s="245">
        <v>30.92</v>
      </c>
      <c r="G254" s="245">
        <v>239.69</v>
      </c>
      <c r="H254" s="245">
        <v>59.92</v>
      </c>
      <c r="I254" s="245">
        <v>299.61</v>
      </c>
      <c r="J254" s="246">
        <v>9006</v>
      </c>
      <c r="K254" s="27" t="s">
        <v>280</v>
      </c>
      <c r="L254" s="27"/>
    </row>
    <row r="255" spans="1:12">
      <c r="A255" s="27" t="s">
        <v>276</v>
      </c>
      <c r="B255" s="247">
        <v>40076</v>
      </c>
      <c r="C255" s="27" t="s">
        <v>292</v>
      </c>
      <c r="D255" s="27" t="s">
        <v>285</v>
      </c>
      <c r="E255" s="27" t="s">
        <v>279</v>
      </c>
      <c r="F255" s="245">
        <v>35.6</v>
      </c>
      <c r="G255" s="245">
        <v>275.97000000000003</v>
      </c>
      <c r="H255" s="245">
        <v>68.989999999999995</v>
      </c>
      <c r="I255" s="245">
        <v>344.96</v>
      </c>
      <c r="J255" s="246">
        <v>8175</v>
      </c>
      <c r="K255" s="27" t="s">
        <v>280</v>
      </c>
      <c r="L255" s="27"/>
    </row>
    <row r="256" spans="1:12">
      <c r="A256" s="27" t="s">
        <v>276</v>
      </c>
      <c r="B256" s="247">
        <v>40076</v>
      </c>
      <c r="C256" s="27" t="s">
        <v>292</v>
      </c>
      <c r="D256" s="27" t="s">
        <v>298</v>
      </c>
      <c r="E256" s="27" t="s">
        <v>279</v>
      </c>
      <c r="F256" s="245">
        <v>31.93</v>
      </c>
      <c r="G256" s="245">
        <v>246.25</v>
      </c>
      <c r="H256" s="245">
        <v>61.56</v>
      </c>
      <c r="I256" s="245">
        <v>307.81</v>
      </c>
      <c r="J256" s="246">
        <v>2629</v>
      </c>
      <c r="K256" s="27" t="s">
        <v>280</v>
      </c>
      <c r="L256" s="27"/>
    </row>
    <row r="257" spans="1:12">
      <c r="A257" s="27" t="s">
        <v>276</v>
      </c>
      <c r="B257" s="247">
        <v>40074</v>
      </c>
      <c r="C257" s="27" t="s">
        <v>299</v>
      </c>
      <c r="D257" s="27" t="s">
        <v>291</v>
      </c>
      <c r="E257" s="27" t="s">
        <v>279</v>
      </c>
      <c r="F257" s="245">
        <v>28.75</v>
      </c>
      <c r="G257" s="245">
        <v>221.03</v>
      </c>
      <c r="H257" s="245">
        <v>55.26</v>
      </c>
      <c r="I257" s="245">
        <v>276.29000000000002</v>
      </c>
      <c r="J257" s="246">
        <v>9164</v>
      </c>
      <c r="K257" s="27" t="s">
        <v>280</v>
      </c>
      <c r="L257" s="27"/>
    </row>
    <row r="258" spans="1:12">
      <c r="A258" s="27" t="s">
        <v>276</v>
      </c>
      <c r="B258" s="247">
        <v>40074</v>
      </c>
      <c r="C258" s="27" t="s">
        <v>299</v>
      </c>
      <c r="D258" s="27" t="s">
        <v>283</v>
      </c>
      <c r="E258" s="27" t="s">
        <v>300</v>
      </c>
      <c r="F258" s="245">
        <v>30.02</v>
      </c>
      <c r="G258" s="245">
        <v>233.91</v>
      </c>
      <c r="H258" s="245">
        <v>58.48</v>
      </c>
      <c r="I258" s="245">
        <v>292.39</v>
      </c>
      <c r="J258" s="246">
        <v>0</v>
      </c>
      <c r="K258" s="27" t="s">
        <v>280</v>
      </c>
      <c r="L258" s="27"/>
    </row>
    <row r="259" spans="1:12">
      <c r="A259" s="27" t="s">
        <v>276</v>
      </c>
      <c r="B259" s="247">
        <v>40073</v>
      </c>
      <c r="C259" s="27" t="s">
        <v>295</v>
      </c>
      <c r="D259" s="27" t="s">
        <v>298</v>
      </c>
      <c r="E259" s="27" t="s">
        <v>300</v>
      </c>
      <c r="F259" s="245">
        <v>30.98</v>
      </c>
      <c r="G259" s="245">
        <v>243.38</v>
      </c>
      <c r="H259" s="245">
        <v>60.84</v>
      </c>
      <c r="I259" s="245">
        <v>304.23</v>
      </c>
      <c r="J259" s="246">
        <v>2629</v>
      </c>
      <c r="K259" s="27" t="s">
        <v>280</v>
      </c>
      <c r="L259" s="27"/>
    </row>
    <row r="260" spans="1:12">
      <c r="A260" s="27" t="s">
        <v>276</v>
      </c>
      <c r="B260" s="247">
        <v>40072</v>
      </c>
      <c r="C260" s="27" t="s">
        <v>277</v>
      </c>
      <c r="D260" s="27" t="s">
        <v>278</v>
      </c>
      <c r="E260" s="27" t="s">
        <v>279</v>
      </c>
      <c r="F260" s="245">
        <v>35.43</v>
      </c>
      <c r="G260" s="245">
        <v>271.82</v>
      </c>
      <c r="H260" s="245">
        <v>67.95</v>
      </c>
      <c r="I260" s="245">
        <v>339.77</v>
      </c>
      <c r="J260" s="246">
        <v>7385</v>
      </c>
      <c r="K260" s="27" t="s">
        <v>280</v>
      </c>
      <c r="L260" s="27"/>
    </row>
    <row r="261" spans="1:12">
      <c r="A261" s="27" t="s">
        <v>276</v>
      </c>
      <c r="B261" s="247">
        <v>40072</v>
      </c>
      <c r="C261" s="27" t="s">
        <v>277</v>
      </c>
      <c r="D261" s="27" t="s">
        <v>282</v>
      </c>
      <c r="E261" s="27" t="s">
        <v>279</v>
      </c>
      <c r="F261" s="245">
        <v>29.85</v>
      </c>
      <c r="G261" s="245">
        <v>229.01</v>
      </c>
      <c r="H261" s="245">
        <v>57.25</v>
      </c>
      <c r="I261" s="245">
        <v>286.26</v>
      </c>
      <c r="J261" s="246">
        <v>6651</v>
      </c>
      <c r="K261" s="27" t="s">
        <v>280</v>
      </c>
      <c r="L261" s="27"/>
    </row>
    <row r="262" spans="1:12">
      <c r="A262" s="27" t="s">
        <v>276</v>
      </c>
      <c r="B262" s="247">
        <v>40072</v>
      </c>
      <c r="C262" s="27" t="s">
        <v>277</v>
      </c>
      <c r="D262" s="27" t="s">
        <v>289</v>
      </c>
      <c r="E262" s="27" t="s">
        <v>279</v>
      </c>
      <c r="F262" s="245">
        <v>34.119999999999997</v>
      </c>
      <c r="G262" s="245">
        <v>263.95</v>
      </c>
      <c r="H262" s="245">
        <v>65.989999999999995</v>
      </c>
      <c r="I262" s="245">
        <v>329.94</v>
      </c>
      <c r="J262" s="246">
        <v>6314</v>
      </c>
      <c r="K262" s="27" t="s">
        <v>280</v>
      </c>
      <c r="L262" s="27"/>
    </row>
    <row r="263" spans="1:12">
      <c r="A263" s="27" t="s">
        <v>276</v>
      </c>
      <c r="B263" s="247">
        <v>40072</v>
      </c>
      <c r="C263" s="27" t="s">
        <v>277</v>
      </c>
      <c r="D263" s="27" t="s">
        <v>290</v>
      </c>
      <c r="E263" s="27" t="s">
        <v>279</v>
      </c>
      <c r="F263" s="245">
        <v>29.08</v>
      </c>
      <c r="G263" s="245">
        <v>223.1</v>
      </c>
      <c r="H263" s="245">
        <v>55.77</v>
      </c>
      <c r="I263" s="245">
        <v>278.88</v>
      </c>
      <c r="J263" s="246">
        <v>8049</v>
      </c>
      <c r="K263" s="27" t="s">
        <v>280</v>
      </c>
      <c r="L263" s="27"/>
    </row>
    <row r="264" spans="1:12">
      <c r="A264" s="27" t="s">
        <v>276</v>
      </c>
      <c r="B264" s="247">
        <v>40072</v>
      </c>
      <c r="C264" s="27" t="s">
        <v>277</v>
      </c>
      <c r="D264" s="27" t="s">
        <v>294</v>
      </c>
      <c r="E264" s="27" t="s">
        <v>279</v>
      </c>
      <c r="F264" s="245">
        <v>33.79</v>
      </c>
      <c r="G264" s="245">
        <v>259.23</v>
      </c>
      <c r="H264" s="245">
        <v>64.81</v>
      </c>
      <c r="I264" s="245">
        <v>324.04000000000002</v>
      </c>
      <c r="J264" s="246">
        <v>6622</v>
      </c>
      <c r="K264" s="27" t="s">
        <v>280</v>
      </c>
      <c r="L264" s="27"/>
    </row>
    <row r="265" spans="1:12">
      <c r="A265" s="27" t="s">
        <v>276</v>
      </c>
      <c r="B265" s="247">
        <v>40071</v>
      </c>
      <c r="C265" s="27" t="s">
        <v>284</v>
      </c>
      <c r="D265" s="27" t="s">
        <v>278</v>
      </c>
      <c r="E265" s="27" t="s">
        <v>302</v>
      </c>
      <c r="F265" s="245">
        <v>0</v>
      </c>
      <c r="G265" s="245">
        <v>28.6</v>
      </c>
      <c r="H265" s="245">
        <v>7.15</v>
      </c>
      <c r="I265" s="245">
        <v>35.75</v>
      </c>
      <c r="J265" s="246">
        <v>0</v>
      </c>
      <c r="K265" s="27" t="s">
        <v>280</v>
      </c>
      <c r="L265" s="27"/>
    </row>
    <row r="266" spans="1:12">
      <c r="A266" s="27" t="s">
        <v>276</v>
      </c>
      <c r="B266" s="247">
        <v>40071</v>
      </c>
      <c r="C266" s="27" t="s">
        <v>284</v>
      </c>
      <c r="D266" s="27" t="s">
        <v>297</v>
      </c>
      <c r="E266" s="27" t="s">
        <v>279</v>
      </c>
      <c r="F266" s="245">
        <v>35.04</v>
      </c>
      <c r="G266" s="245">
        <v>271.07</v>
      </c>
      <c r="H266" s="245">
        <v>67.77</v>
      </c>
      <c r="I266" s="245">
        <v>338.84</v>
      </c>
      <c r="J266" s="246">
        <v>9006</v>
      </c>
      <c r="K266" s="27" t="s">
        <v>280</v>
      </c>
      <c r="L266" s="27"/>
    </row>
    <row r="267" spans="1:12">
      <c r="A267" s="27" t="s">
        <v>276</v>
      </c>
      <c r="B267" s="247">
        <v>40071</v>
      </c>
      <c r="C267" s="27" t="s">
        <v>284</v>
      </c>
      <c r="D267" s="27" t="s">
        <v>290</v>
      </c>
      <c r="E267" s="27" t="s">
        <v>302</v>
      </c>
      <c r="F267" s="245">
        <v>0</v>
      </c>
      <c r="G267" s="245">
        <v>28.6</v>
      </c>
      <c r="H267" s="245">
        <v>7.15</v>
      </c>
      <c r="I267" s="245">
        <v>35.75</v>
      </c>
      <c r="J267" s="246">
        <v>7604</v>
      </c>
      <c r="K267" s="27" t="s">
        <v>280</v>
      </c>
      <c r="L267" s="27"/>
    </row>
    <row r="268" spans="1:12">
      <c r="A268" s="27" t="s">
        <v>276</v>
      </c>
      <c r="B268" s="247">
        <v>40071</v>
      </c>
      <c r="C268" s="27" t="s">
        <v>284</v>
      </c>
      <c r="D268" s="27" t="s">
        <v>298</v>
      </c>
      <c r="E268" s="27" t="s">
        <v>302</v>
      </c>
      <c r="F268" s="245">
        <v>0</v>
      </c>
      <c r="G268" s="245">
        <v>28.6</v>
      </c>
      <c r="H268" s="245">
        <v>7.15</v>
      </c>
      <c r="I268" s="245">
        <v>35.75</v>
      </c>
      <c r="J268" s="246">
        <v>2629</v>
      </c>
      <c r="K268" s="27" t="s">
        <v>280</v>
      </c>
      <c r="L268" s="27"/>
    </row>
    <row r="269" spans="1:12">
      <c r="A269" s="27" t="s">
        <v>276</v>
      </c>
      <c r="B269" s="247">
        <v>40070</v>
      </c>
      <c r="C269" s="27" t="s">
        <v>288</v>
      </c>
      <c r="D269" s="27" t="s">
        <v>285</v>
      </c>
      <c r="E269" s="27" t="s">
        <v>279</v>
      </c>
      <c r="F269" s="245">
        <v>36.76</v>
      </c>
      <c r="G269" s="245">
        <v>286.14</v>
      </c>
      <c r="H269" s="245">
        <v>71.53</v>
      </c>
      <c r="I269" s="245">
        <v>357.67</v>
      </c>
      <c r="J269" s="246">
        <v>7577</v>
      </c>
      <c r="K269" s="27" t="s">
        <v>280</v>
      </c>
      <c r="L269" s="27"/>
    </row>
    <row r="270" spans="1:12">
      <c r="A270" s="27" t="s">
        <v>276</v>
      </c>
      <c r="B270" s="247">
        <v>40069</v>
      </c>
      <c r="C270" s="27" t="s">
        <v>292</v>
      </c>
      <c r="D270" s="27" t="s">
        <v>281</v>
      </c>
      <c r="E270" s="27" t="s">
        <v>279</v>
      </c>
      <c r="F270" s="245">
        <v>24.97</v>
      </c>
      <c r="G270" s="245">
        <v>194.37</v>
      </c>
      <c r="H270" s="245">
        <v>48.59</v>
      </c>
      <c r="I270" s="245">
        <v>242.96</v>
      </c>
      <c r="J270" s="246">
        <v>5285</v>
      </c>
      <c r="K270" s="27" t="s">
        <v>280</v>
      </c>
      <c r="L270" s="27"/>
    </row>
    <row r="271" spans="1:12">
      <c r="A271" s="27" t="s">
        <v>276</v>
      </c>
      <c r="B271" s="247">
        <v>40069</v>
      </c>
      <c r="C271" s="27" t="s">
        <v>292</v>
      </c>
      <c r="D271" s="27" t="s">
        <v>298</v>
      </c>
      <c r="E271" s="27" t="s">
        <v>279</v>
      </c>
      <c r="F271" s="245">
        <v>35.26</v>
      </c>
      <c r="G271" s="245">
        <v>274.45999999999998</v>
      </c>
      <c r="H271" s="245">
        <v>68.61</v>
      </c>
      <c r="I271" s="245">
        <v>343.07</v>
      </c>
      <c r="J271" s="246">
        <v>2629</v>
      </c>
      <c r="K271" s="27" t="s">
        <v>280</v>
      </c>
      <c r="L271" s="27"/>
    </row>
    <row r="272" spans="1:12">
      <c r="A272" s="27" t="s">
        <v>276</v>
      </c>
      <c r="B272" s="247">
        <v>40068</v>
      </c>
      <c r="C272" s="27" t="s">
        <v>293</v>
      </c>
      <c r="D272" s="27" t="s">
        <v>291</v>
      </c>
      <c r="E272" s="27" t="s">
        <v>296</v>
      </c>
      <c r="F272" s="245">
        <v>34.43</v>
      </c>
      <c r="G272" s="245">
        <v>266.35000000000002</v>
      </c>
      <c r="H272" s="245">
        <v>66.59</v>
      </c>
      <c r="I272" s="245">
        <v>332.94</v>
      </c>
      <c r="J272" s="246">
        <v>8685</v>
      </c>
      <c r="K272" s="27" t="s">
        <v>280</v>
      </c>
      <c r="L272" s="27"/>
    </row>
    <row r="273" spans="1:12">
      <c r="A273" s="27" t="s">
        <v>276</v>
      </c>
      <c r="B273" s="247">
        <v>40068</v>
      </c>
      <c r="C273" s="27" t="s">
        <v>293</v>
      </c>
      <c r="D273" s="27" t="s">
        <v>283</v>
      </c>
      <c r="E273" s="27" t="s">
        <v>279</v>
      </c>
      <c r="F273" s="245">
        <v>30.32</v>
      </c>
      <c r="G273" s="245">
        <v>236.01</v>
      </c>
      <c r="H273" s="245">
        <v>59</v>
      </c>
      <c r="I273" s="245">
        <v>295.01</v>
      </c>
      <c r="J273" s="246">
        <v>0</v>
      </c>
      <c r="K273" s="27" t="s">
        <v>280</v>
      </c>
      <c r="L273" s="27"/>
    </row>
    <row r="274" spans="1:12">
      <c r="A274" s="27" t="s">
        <v>276</v>
      </c>
      <c r="B274" s="247">
        <v>40067</v>
      </c>
      <c r="C274" s="27" t="s">
        <v>299</v>
      </c>
      <c r="D274" s="27" t="s">
        <v>286</v>
      </c>
      <c r="E274" s="27" t="s">
        <v>279</v>
      </c>
      <c r="F274" s="245">
        <v>26.19</v>
      </c>
      <c r="G274" s="245">
        <v>204.7</v>
      </c>
      <c r="H274" s="245">
        <v>51.17</v>
      </c>
      <c r="I274" s="245">
        <v>255.88</v>
      </c>
      <c r="J274" s="246">
        <v>6945</v>
      </c>
      <c r="K274" s="27" t="s">
        <v>280</v>
      </c>
      <c r="L274" s="27"/>
    </row>
    <row r="275" spans="1:12">
      <c r="A275" s="27" t="s">
        <v>276</v>
      </c>
      <c r="B275" s="247">
        <v>40066</v>
      </c>
      <c r="C275" s="27" t="s">
        <v>295</v>
      </c>
      <c r="D275" s="27" t="s">
        <v>278</v>
      </c>
      <c r="E275" s="27" t="s">
        <v>279</v>
      </c>
      <c r="F275" s="245">
        <v>29.69</v>
      </c>
      <c r="G275" s="245">
        <v>231.58</v>
      </c>
      <c r="H275" s="245">
        <v>57.9</v>
      </c>
      <c r="I275" s="245">
        <v>289.48</v>
      </c>
      <c r="J275" s="246">
        <v>0</v>
      </c>
      <c r="K275" s="27" t="s">
        <v>280</v>
      </c>
      <c r="L275" s="27"/>
    </row>
    <row r="276" spans="1:12">
      <c r="A276" s="27" t="s">
        <v>276</v>
      </c>
      <c r="B276" s="247">
        <v>40066</v>
      </c>
      <c r="C276" s="27" t="s">
        <v>295</v>
      </c>
      <c r="D276" s="27" t="s">
        <v>297</v>
      </c>
      <c r="E276" s="27" t="s">
        <v>279</v>
      </c>
      <c r="F276" s="245">
        <v>27.24</v>
      </c>
      <c r="G276" s="245">
        <v>212.47</v>
      </c>
      <c r="H276" s="245">
        <v>53.12</v>
      </c>
      <c r="I276" s="245">
        <v>265.58999999999997</v>
      </c>
      <c r="J276" s="246">
        <v>8306</v>
      </c>
      <c r="K276" s="27" t="s">
        <v>280</v>
      </c>
      <c r="L276" s="27"/>
    </row>
    <row r="277" spans="1:12">
      <c r="A277" s="27" t="s">
        <v>276</v>
      </c>
      <c r="B277" s="247">
        <v>40065</v>
      </c>
      <c r="C277" s="27" t="s">
        <v>277</v>
      </c>
      <c r="D277" s="27" t="s">
        <v>287</v>
      </c>
      <c r="E277" s="27" t="s">
        <v>279</v>
      </c>
      <c r="F277" s="245">
        <v>29.77</v>
      </c>
      <c r="G277" s="245">
        <v>230.3</v>
      </c>
      <c r="H277" s="245">
        <v>57.58</v>
      </c>
      <c r="I277" s="245">
        <v>287.88</v>
      </c>
      <c r="J277" s="246">
        <v>9302</v>
      </c>
      <c r="K277" s="27" t="s">
        <v>280</v>
      </c>
      <c r="L277" s="27"/>
    </row>
    <row r="278" spans="1:12">
      <c r="A278" s="27" t="s">
        <v>276</v>
      </c>
      <c r="B278" s="247">
        <v>40063</v>
      </c>
      <c r="C278" s="27" t="s">
        <v>288</v>
      </c>
      <c r="D278" s="27" t="s">
        <v>282</v>
      </c>
      <c r="E278" s="27" t="s">
        <v>279</v>
      </c>
      <c r="F278" s="245">
        <v>19.46</v>
      </c>
      <c r="G278" s="245">
        <v>152.25</v>
      </c>
      <c r="H278" s="245">
        <v>38.06</v>
      </c>
      <c r="I278" s="245">
        <v>190.31</v>
      </c>
      <c r="J278" s="246">
        <v>6209</v>
      </c>
      <c r="K278" s="27" t="s">
        <v>280</v>
      </c>
      <c r="L278" s="27"/>
    </row>
    <row r="279" spans="1:12">
      <c r="A279" s="27" t="s">
        <v>276</v>
      </c>
      <c r="B279" s="247">
        <v>40063</v>
      </c>
      <c r="C279" s="27" t="s">
        <v>288</v>
      </c>
      <c r="D279" s="27" t="s">
        <v>290</v>
      </c>
      <c r="E279" s="27" t="s">
        <v>296</v>
      </c>
      <c r="F279" s="245">
        <v>25.7</v>
      </c>
      <c r="G279" s="245">
        <v>200.46</v>
      </c>
      <c r="H279" s="245">
        <v>50.12</v>
      </c>
      <c r="I279" s="245">
        <v>250.58</v>
      </c>
      <c r="J279" s="246">
        <v>7604</v>
      </c>
      <c r="K279" s="27" t="s">
        <v>280</v>
      </c>
      <c r="L279" s="27"/>
    </row>
    <row r="280" spans="1:12">
      <c r="A280" s="27" t="s">
        <v>276</v>
      </c>
      <c r="B280" s="247">
        <v>40063</v>
      </c>
      <c r="C280" s="27" t="s">
        <v>288</v>
      </c>
      <c r="D280" s="27" t="s">
        <v>291</v>
      </c>
      <c r="E280" s="27" t="s">
        <v>296</v>
      </c>
      <c r="F280" s="245">
        <v>34.729999999999997</v>
      </c>
      <c r="G280" s="245">
        <v>270.06</v>
      </c>
      <c r="H280" s="245">
        <v>67.52</v>
      </c>
      <c r="I280" s="245">
        <v>337.57</v>
      </c>
      <c r="J280" s="246">
        <v>8099</v>
      </c>
      <c r="K280" s="27" t="s">
        <v>280</v>
      </c>
      <c r="L280" s="27"/>
    </row>
    <row r="281" spans="1:12">
      <c r="A281" s="27" t="s">
        <v>276</v>
      </c>
      <c r="B281" s="247">
        <v>40062</v>
      </c>
      <c r="C281" s="27" t="s">
        <v>292</v>
      </c>
      <c r="D281" s="27" t="s">
        <v>297</v>
      </c>
      <c r="E281" s="27" t="s">
        <v>296</v>
      </c>
      <c r="F281" s="245">
        <v>37.270000000000003</v>
      </c>
      <c r="G281" s="245">
        <v>290.7</v>
      </c>
      <c r="H281" s="245">
        <v>72.67</v>
      </c>
      <c r="I281" s="245">
        <v>363.38</v>
      </c>
      <c r="J281" s="246">
        <v>7944</v>
      </c>
      <c r="K281" s="27" t="s">
        <v>280</v>
      </c>
      <c r="L281" s="27"/>
    </row>
    <row r="282" spans="1:12">
      <c r="A282" s="27" t="s">
        <v>276</v>
      </c>
      <c r="B282" s="247">
        <v>40062</v>
      </c>
      <c r="C282" s="27" t="s">
        <v>292</v>
      </c>
      <c r="D282" s="27" t="s">
        <v>289</v>
      </c>
      <c r="E282" s="27" t="s">
        <v>296</v>
      </c>
      <c r="F282" s="245">
        <v>31.65</v>
      </c>
      <c r="G282" s="245">
        <v>246.87</v>
      </c>
      <c r="H282" s="245">
        <v>61.72</v>
      </c>
      <c r="I282" s="245">
        <v>308.58999999999997</v>
      </c>
      <c r="J282" s="246">
        <v>5802</v>
      </c>
      <c r="K282" s="27" t="s">
        <v>280</v>
      </c>
      <c r="L282" s="27"/>
    </row>
    <row r="283" spans="1:12">
      <c r="A283" s="27" t="s">
        <v>276</v>
      </c>
      <c r="B283" s="247">
        <v>40062</v>
      </c>
      <c r="C283" s="27" t="s">
        <v>292</v>
      </c>
      <c r="D283" s="27" t="s">
        <v>283</v>
      </c>
      <c r="E283" s="27" t="s">
        <v>300</v>
      </c>
      <c r="F283" s="245">
        <v>28.26</v>
      </c>
      <c r="G283" s="245">
        <v>226.98</v>
      </c>
      <c r="H283" s="245">
        <v>56.74</v>
      </c>
      <c r="I283" s="245">
        <v>283.72000000000003</v>
      </c>
      <c r="J283" s="246">
        <v>0</v>
      </c>
      <c r="K283" s="27" t="s">
        <v>280</v>
      </c>
      <c r="L283" s="27"/>
    </row>
    <row r="284" spans="1:12">
      <c r="A284" s="27" t="s">
        <v>276</v>
      </c>
      <c r="B284" s="247">
        <v>40060</v>
      </c>
      <c r="C284" s="27" t="s">
        <v>299</v>
      </c>
      <c r="D284" s="27" t="s">
        <v>281</v>
      </c>
      <c r="E284" s="27" t="s">
        <v>296</v>
      </c>
      <c r="F284" s="245">
        <v>32.04</v>
      </c>
      <c r="G284" s="245">
        <v>250.68</v>
      </c>
      <c r="H284" s="245">
        <v>62.67</v>
      </c>
      <c r="I284" s="245">
        <v>313.35000000000002</v>
      </c>
      <c r="J284" s="246">
        <v>4874</v>
      </c>
      <c r="K284" s="27" t="s">
        <v>280</v>
      </c>
      <c r="L284" s="27"/>
    </row>
    <row r="285" spans="1:12">
      <c r="A285" s="27" t="s">
        <v>276</v>
      </c>
      <c r="B285" s="247">
        <v>40060</v>
      </c>
      <c r="C285" s="27" t="s">
        <v>299</v>
      </c>
      <c r="D285" s="27" t="s">
        <v>287</v>
      </c>
      <c r="E285" s="27" t="s">
        <v>296</v>
      </c>
      <c r="F285" s="245">
        <v>28.1</v>
      </c>
      <c r="G285" s="245">
        <v>219.85</v>
      </c>
      <c r="H285" s="245">
        <v>54.96</v>
      </c>
      <c r="I285" s="245">
        <v>274.81</v>
      </c>
      <c r="J285" s="246">
        <v>8815</v>
      </c>
      <c r="K285" s="27" t="s">
        <v>280</v>
      </c>
      <c r="L285" s="27"/>
    </row>
    <row r="286" spans="1:12">
      <c r="A286" s="27" t="s">
        <v>276</v>
      </c>
      <c r="B286" s="247">
        <v>40060</v>
      </c>
      <c r="C286" s="27" t="s">
        <v>299</v>
      </c>
      <c r="D286" s="27" t="s">
        <v>298</v>
      </c>
      <c r="E286" s="27" t="s">
        <v>279</v>
      </c>
      <c r="F286" s="245">
        <v>33.89</v>
      </c>
      <c r="G286" s="245">
        <v>266.77999999999997</v>
      </c>
      <c r="H286" s="245">
        <v>66.69</v>
      </c>
      <c r="I286" s="245">
        <v>333.47</v>
      </c>
      <c r="J286" s="246">
        <v>2028</v>
      </c>
      <c r="K286" s="27" t="s">
        <v>280</v>
      </c>
      <c r="L286" s="27"/>
    </row>
    <row r="287" spans="1:12">
      <c r="A287" s="27" t="s">
        <v>276</v>
      </c>
      <c r="B287" s="247">
        <v>40060</v>
      </c>
      <c r="C287" s="27" t="s">
        <v>299</v>
      </c>
      <c r="D287" s="27" t="s">
        <v>294</v>
      </c>
      <c r="E287" s="27" t="s">
        <v>279</v>
      </c>
      <c r="F287" s="245">
        <v>34.69</v>
      </c>
      <c r="G287" s="245">
        <v>273.08</v>
      </c>
      <c r="H287" s="245">
        <v>68.27</v>
      </c>
      <c r="I287" s="245">
        <v>341.35</v>
      </c>
      <c r="J287" s="246">
        <v>6622</v>
      </c>
      <c r="K287" s="27" t="s">
        <v>280</v>
      </c>
      <c r="L287" s="27"/>
    </row>
    <row r="288" spans="1:12">
      <c r="A288" s="27" t="s">
        <v>276</v>
      </c>
      <c r="B288" s="247">
        <v>40059</v>
      </c>
      <c r="C288" s="27" t="s">
        <v>295</v>
      </c>
      <c r="D288" s="27" t="s">
        <v>285</v>
      </c>
      <c r="E288" s="27" t="s">
        <v>279</v>
      </c>
      <c r="F288" s="245">
        <v>22.8</v>
      </c>
      <c r="G288" s="245">
        <v>179.48</v>
      </c>
      <c r="H288" s="245">
        <v>44.87</v>
      </c>
      <c r="I288" s="245">
        <v>224.35</v>
      </c>
      <c r="J288" s="246">
        <v>7005</v>
      </c>
      <c r="K288" s="27" t="s">
        <v>280</v>
      </c>
      <c r="L288" s="27"/>
    </row>
    <row r="289" spans="1:12">
      <c r="A289" s="27" t="s">
        <v>276</v>
      </c>
      <c r="B289" s="247">
        <v>40059</v>
      </c>
      <c r="C289" s="27" t="s">
        <v>295</v>
      </c>
      <c r="D289" s="27" t="s">
        <v>278</v>
      </c>
      <c r="E289" s="27" t="s">
        <v>296</v>
      </c>
      <c r="F289" s="245">
        <v>31.5</v>
      </c>
      <c r="G289" s="245">
        <v>246.46</v>
      </c>
      <c r="H289" s="245">
        <v>61.62</v>
      </c>
      <c r="I289" s="245">
        <v>308.07</v>
      </c>
      <c r="J289" s="246">
        <v>0</v>
      </c>
      <c r="K289" s="27" t="s">
        <v>280</v>
      </c>
      <c r="L289" s="27"/>
    </row>
    <row r="290" spans="1:12">
      <c r="A290" s="27" t="s">
        <v>276</v>
      </c>
      <c r="B290" s="247">
        <v>40059</v>
      </c>
      <c r="C290" s="27" t="s">
        <v>295</v>
      </c>
      <c r="D290" s="27" t="s">
        <v>286</v>
      </c>
      <c r="E290" s="27" t="s">
        <v>296</v>
      </c>
      <c r="F290" s="245">
        <v>34.4</v>
      </c>
      <c r="G290" s="245">
        <v>269.14</v>
      </c>
      <c r="H290" s="245">
        <v>67.28</v>
      </c>
      <c r="I290" s="245">
        <v>336.42</v>
      </c>
      <c r="J290" s="246">
        <v>6521</v>
      </c>
      <c r="K290" s="27" t="s">
        <v>280</v>
      </c>
      <c r="L290" s="27"/>
    </row>
    <row r="291" spans="1:12">
      <c r="A291" s="27" t="s">
        <v>276</v>
      </c>
      <c r="B291" s="247">
        <v>40059</v>
      </c>
      <c r="C291" s="27" t="s">
        <v>295</v>
      </c>
      <c r="D291" s="27" t="s">
        <v>283</v>
      </c>
      <c r="E291" s="27" t="s">
        <v>296</v>
      </c>
      <c r="F291" s="245">
        <v>31.47</v>
      </c>
      <c r="G291" s="245">
        <v>248.99</v>
      </c>
      <c r="H291" s="245">
        <v>62.25</v>
      </c>
      <c r="I291" s="245">
        <v>311.24</v>
      </c>
      <c r="J291" s="246">
        <v>0</v>
      </c>
      <c r="K291" s="27" t="s">
        <v>280</v>
      </c>
      <c r="L291" s="27"/>
    </row>
    <row r="292" spans="1:12">
      <c r="A292" s="27" t="s">
        <v>276</v>
      </c>
      <c r="B292" s="247">
        <v>40058</v>
      </c>
      <c r="C292" s="27" t="s">
        <v>277</v>
      </c>
      <c r="D292" s="27" t="s">
        <v>297</v>
      </c>
      <c r="E292" s="27" t="s">
        <v>296</v>
      </c>
      <c r="F292" s="245">
        <v>25.03</v>
      </c>
      <c r="G292" s="245">
        <v>197.43</v>
      </c>
      <c r="H292" s="245">
        <v>49.36</v>
      </c>
      <c r="I292" s="245">
        <v>246.79</v>
      </c>
      <c r="J292" s="246">
        <v>7939</v>
      </c>
      <c r="K292" s="27" t="s">
        <v>280</v>
      </c>
      <c r="L292" s="27"/>
    </row>
    <row r="293" spans="1:12">
      <c r="A293" s="27" t="s">
        <v>276</v>
      </c>
      <c r="B293" s="247">
        <v>40058</v>
      </c>
      <c r="C293" s="27" t="s">
        <v>277</v>
      </c>
      <c r="D293" s="27" t="s">
        <v>297</v>
      </c>
      <c r="E293" s="27" t="s">
        <v>279</v>
      </c>
      <c r="F293" s="245">
        <v>1.34</v>
      </c>
      <c r="G293" s="245">
        <v>10.63</v>
      </c>
      <c r="H293" s="245">
        <v>2.66</v>
      </c>
      <c r="I293" s="245">
        <v>13.29</v>
      </c>
      <c r="J293" s="246">
        <v>7939</v>
      </c>
      <c r="K293" s="27" t="s">
        <v>280</v>
      </c>
      <c r="L293" s="27"/>
    </row>
    <row r="294" spans="1:12">
      <c r="A294" s="27" t="s">
        <v>276</v>
      </c>
      <c r="B294" s="247">
        <v>40058</v>
      </c>
      <c r="C294" s="27" t="s">
        <v>277</v>
      </c>
      <c r="D294" s="27" t="s">
        <v>290</v>
      </c>
      <c r="E294" s="27" t="s">
        <v>296</v>
      </c>
      <c r="F294" s="245">
        <v>29.04</v>
      </c>
      <c r="G294" s="245">
        <v>229.77</v>
      </c>
      <c r="H294" s="245">
        <v>57.44</v>
      </c>
      <c r="I294" s="245">
        <v>287.20999999999998</v>
      </c>
      <c r="J294" s="246">
        <v>7233</v>
      </c>
      <c r="K294" s="27" t="s">
        <v>280</v>
      </c>
      <c r="L294" s="27"/>
    </row>
    <row r="295" spans="1:12">
      <c r="A295" s="27" t="s">
        <v>276</v>
      </c>
      <c r="B295" s="247">
        <v>40056</v>
      </c>
      <c r="C295" s="27" t="s">
        <v>288</v>
      </c>
      <c r="D295" s="27" t="s">
        <v>281</v>
      </c>
      <c r="E295" s="27" t="s">
        <v>296</v>
      </c>
      <c r="F295" s="245">
        <v>28.53</v>
      </c>
      <c r="G295" s="245">
        <v>223.45</v>
      </c>
      <c r="H295" s="245">
        <v>55.86</v>
      </c>
      <c r="I295" s="245">
        <v>279.31</v>
      </c>
      <c r="J295" s="246">
        <v>4111</v>
      </c>
      <c r="K295" s="27" t="s">
        <v>280</v>
      </c>
      <c r="L295" s="27"/>
    </row>
    <row r="296" spans="1:12">
      <c r="A296" s="27" t="s">
        <v>276</v>
      </c>
      <c r="B296" s="247">
        <v>40055</v>
      </c>
      <c r="C296" s="27" t="s">
        <v>292</v>
      </c>
      <c r="D296" s="27" t="s">
        <v>285</v>
      </c>
      <c r="E296" s="27" t="s">
        <v>296</v>
      </c>
      <c r="F296" s="245">
        <v>29.85</v>
      </c>
      <c r="G296" s="245">
        <v>233.78</v>
      </c>
      <c r="H296" s="245">
        <v>58.45</v>
      </c>
      <c r="I296" s="245">
        <v>292.23</v>
      </c>
      <c r="J296" s="246">
        <v>6546</v>
      </c>
      <c r="K296" s="27" t="s">
        <v>280</v>
      </c>
      <c r="L296" s="27"/>
    </row>
    <row r="297" spans="1:12">
      <c r="A297" s="27" t="s">
        <v>276</v>
      </c>
      <c r="B297" s="247">
        <v>40055</v>
      </c>
      <c r="C297" s="27" t="s">
        <v>292</v>
      </c>
      <c r="D297" s="27" t="s">
        <v>282</v>
      </c>
      <c r="E297" s="27" t="s">
        <v>279</v>
      </c>
      <c r="F297" s="245">
        <v>22.19</v>
      </c>
      <c r="G297" s="245">
        <v>174.86</v>
      </c>
      <c r="H297" s="245">
        <v>43.72</v>
      </c>
      <c r="I297" s="245">
        <v>218.58</v>
      </c>
      <c r="J297" s="246">
        <v>5902</v>
      </c>
      <c r="K297" s="27" t="s">
        <v>280</v>
      </c>
      <c r="L297" s="27"/>
    </row>
    <row r="298" spans="1:12">
      <c r="A298" s="27" t="s">
        <v>276</v>
      </c>
      <c r="B298" s="247">
        <v>40055</v>
      </c>
      <c r="C298" s="27" t="s">
        <v>292</v>
      </c>
      <c r="D298" s="27" t="s">
        <v>291</v>
      </c>
      <c r="E298" s="27" t="s">
        <v>279</v>
      </c>
      <c r="F298" s="245">
        <v>31.32</v>
      </c>
      <c r="G298" s="245">
        <v>246.8</v>
      </c>
      <c r="H298" s="245">
        <v>61.7</v>
      </c>
      <c r="I298" s="245">
        <v>308.5</v>
      </c>
      <c r="J298" s="246">
        <v>7533</v>
      </c>
      <c r="K298" s="27" t="s">
        <v>280</v>
      </c>
      <c r="L298" s="27"/>
    </row>
    <row r="299" spans="1:12">
      <c r="A299" s="27" t="s">
        <v>276</v>
      </c>
      <c r="B299" s="247">
        <v>40055</v>
      </c>
      <c r="C299" s="27" t="s">
        <v>292</v>
      </c>
      <c r="D299" s="27" t="s">
        <v>283</v>
      </c>
      <c r="E299" s="27" t="s">
        <v>279</v>
      </c>
      <c r="F299" s="245">
        <v>38.590000000000003</v>
      </c>
      <c r="G299" s="245">
        <v>303.16000000000003</v>
      </c>
      <c r="H299" s="245">
        <v>75.790000000000006</v>
      </c>
      <c r="I299" s="245">
        <v>378.95</v>
      </c>
      <c r="J299" s="246">
        <v>7797</v>
      </c>
      <c r="K299" s="27" t="s">
        <v>280</v>
      </c>
      <c r="L299" s="27"/>
    </row>
    <row r="300" spans="1:12">
      <c r="A300" s="27" t="s">
        <v>276</v>
      </c>
      <c r="B300" s="247">
        <v>40054</v>
      </c>
      <c r="C300" s="27" t="s">
        <v>293</v>
      </c>
      <c r="D300" s="27" t="s">
        <v>297</v>
      </c>
      <c r="E300" s="27" t="s">
        <v>279</v>
      </c>
      <c r="F300" s="245">
        <v>28.98</v>
      </c>
      <c r="G300" s="245">
        <v>228.13</v>
      </c>
      <c r="H300" s="245">
        <v>57.03</v>
      </c>
      <c r="I300" s="245">
        <v>285.16000000000003</v>
      </c>
      <c r="J300" s="246">
        <v>6887</v>
      </c>
      <c r="K300" s="27" t="s">
        <v>280</v>
      </c>
      <c r="L300" s="27"/>
    </row>
    <row r="301" spans="1:12">
      <c r="A301" s="27" t="s">
        <v>276</v>
      </c>
      <c r="B301" s="247">
        <v>40054</v>
      </c>
      <c r="C301" s="27" t="s">
        <v>293</v>
      </c>
      <c r="D301" s="27" t="s">
        <v>287</v>
      </c>
      <c r="E301" s="27" t="s">
        <v>279</v>
      </c>
      <c r="F301" s="245">
        <v>33.200000000000003</v>
      </c>
      <c r="G301" s="245">
        <v>260.82</v>
      </c>
      <c r="H301" s="245">
        <v>65.2</v>
      </c>
      <c r="I301" s="245">
        <v>326.02</v>
      </c>
      <c r="J301" s="246">
        <v>8367</v>
      </c>
      <c r="K301" s="27" t="s">
        <v>280</v>
      </c>
      <c r="L301" s="27"/>
    </row>
    <row r="302" spans="1:12">
      <c r="A302" s="27" t="s">
        <v>276</v>
      </c>
      <c r="B302" s="247">
        <v>40053</v>
      </c>
      <c r="C302" s="27" t="s">
        <v>299</v>
      </c>
      <c r="D302" s="27" t="s">
        <v>287</v>
      </c>
      <c r="E302" s="27" t="s">
        <v>296</v>
      </c>
      <c r="F302" s="245">
        <v>17.95</v>
      </c>
      <c r="G302" s="245">
        <v>140.44</v>
      </c>
      <c r="H302" s="245">
        <v>35.11</v>
      </c>
      <c r="I302" s="245">
        <v>175.55</v>
      </c>
      <c r="J302" s="246">
        <v>8113</v>
      </c>
      <c r="K302" s="27" t="s">
        <v>280</v>
      </c>
      <c r="L302" s="27"/>
    </row>
    <row r="303" spans="1:12">
      <c r="A303" s="27" t="s">
        <v>276</v>
      </c>
      <c r="B303" s="247">
        <v>40051</v>
      </c>
      <c r="C303" s="27" t="s">
        <v>277</v>
      </c>
      <c r="D303" s="27" t="s">
        <v>278</v>
      </c>
      <c r="E303" s="27" t="s">
        <v>279</v>
      </c>
      <c r="F303" s="245">
        <v>34.229999999999997</v>
      </c>
      <c r="G303" s="245">
        <v>272.74</v>
      </c>
      <c r="H303" s="245">
        <v>68.19</v>
      </c>
      <c r="I303" s="245">
        <v>340.93</v>
      </c>
      <c r="J303" s="246">
        <v>5824</v>
      </c>
      <c r="K303" s="27" t="s">
        <v>280</v>
      </c>
      <c r="L303" s="27"/>
    </row>
    <row r="304" spans="1:12">
      <c r="A304" s="27" t="s">
        <v>276</v>
      </c>
      <c r="B304" s="247">
        <v>40051</v>
      </c>
      <c r="C304" s="27" t="s">
        <v>277</v>
      </c>
      <c r="D304" s="27" t="s">
        <v>297</v>
      </c>
      <c r="E304" s="27" t="s">
        <v>279</v>
      </c>
      <c r="F304" s="245">
        <v>38.020000000000003</v>
      </c>
      <c r="G304" s="245">
        <v>304.77</v>
      </c>
      <c r="H304" s="245">
        <v>76.19</v>
      </c>
      <c r="I304" s="245">
        <v>380.96</v>
      </c>
      <c r="J304" s="246">
        <v>6412</v>
      </c>
      <c r="K304" s="27" t="s">
        <v>280</v>
      </c>
      <c r="L304" s="27"/>
    </row>
    <row r="305" spans="1:12">
      <c r="A305" s="27" t="s">
        <v>276</v>
      </c>
      <c r="B305" s="247">
        <v>40051</v>
      </c>
      <c r="C305" s="27" t="s">
        <v>277</v>
      </c>
      <c r="D305" s="27" t="s">
        <v>290</v>
      </c>
      <c r="E305" s="27" t="s">
        <v>279</v>
      </c>
      <c r="F305" s="245">
        <v>34.25</v>
      </c>
      <c r="G305" s="245">
        <v>274.55</v>
      </c>
      <c r="H305" s="245">
        <v>68.64</v>
      </c>
      <c r="I305" s="245">
        <v>343.19</v>
      </c>
      <c r="J305" s="246">
        <v>6768</v>
      </c>
      <c r="K305" s="27" t="s">
        <v>280</v>
      </c>
      <c r="L305" s="27"/>
    </row>
    <row r="306" spans="1:12">
      <c r="A306" s="27" t="s">
        <v>276</v>
      </c>
      <c r="B306" s="247">
        <v>40051</v>
      </c>
      <c r="C306" s="27" t="s">
        <v>277</v>
      </c>
      <c r="D306" s="27" t="s">
        <v>298</v>
      </c>
      <c r="E306" s="27" t="s">
        <v>279</v>
      </c>
      <c r="F306" s="245">
        <v>25.46</v>
      </c>
      <c r="G306" s="245">
        <v>204.08</v>
      </c>
      <c r="H306" s="245">
        <v>51.02</v>
      </c>
      <c r="I306" s="245">
        <v>255.1</v>
      </c>
      <c r="J306" s="246">
        <v>1528</v>
      </c>
      <c r="K306" s="27" t="s">
        <v>280</v>
      </c>
      <c r="L306" s="27"/>
    </row>
    <row r="307" spans="1:12">
      <c r="A307" s="27" t="s">
        <v>276</v>
      </c>
      <c r="B307" s="247">
        <v>40050</v>
      </c>
      <c r="C307" s="27" t="s">
        <v>284</v>
      </c>
      <c r="D307" s="27" t="s">
        <v>289</v>
      </c>
      <c r="E307" s="27" t="s">
        <v>279</v>
      </c>
      <c r="F307" s="245">
        <v>33.229999999999997</v>
      </c>
      <c r="G307" s="245">
        <v>264.77999999999997</v>
      </c>
      <c r="H307" s="245">
        <v>66.19</v>
      </c>
      <c r="I307" s="245">
        <v>330.97</v>
      </c>
      <c r="J307" s="246">
        <v>5307</v>
      </c>
      <c r="K307" s="27" t="s">
        <v>280</v>
      </c>
      <c r="L307" s="27"/>
    </row>
    <row r="308" spans="1:12">
      <c r="A308" s="27" t="s">
        <v>276</v>
      </c>
      <c r="B308" s="247">
        <v>40050</v>
      </c>
      <c r="C308" s="27" t="s">
        <v>284</v>
      </c>
      <c r="D308" s="27" t="s">
        <v>291</v>
      </c>
      <c r="E308" s="27" t="s">
        <v>279</v>
      </c>
      <c r="F308" s="245">
        <v>35.1</v>
      </c>
      <c r="G308" s="245">
        <v>281.08</v>
      </c>
      <c r="H308" s="245">
        <v>70.27</v>
      </c>
      <c r="I308" s="245">
        <v>351.35</v>
      </c>
      <c r="J308" s="246">
        <v>7042</v>
      </c>
      <c r="K308" s="27" t="s">
        <v>280</v>
      </c>
      <c r="L308" s="27"/>
    </row>
    <row r="309" spans="1:12">
      <c r="A309" s="27" t="s">
        <v>276</v>
      </c>
      <c r="B309" s="247">
        <v>40049</v>
      </c>
      <c r="C309" s="27" t="s">
        <v>288</v>
      </c>
      <c r="D309" s="27" t="s">
        <v>285</v>
      </c>
      <c r="E309" s="27" t="s">
        <v>279</v>
      </c>
      <c r="F309" s="245">
        <v>32.35</v>
      </c>
      <c r="G309" s="245">
        <v>259.06</v>
      </c>
      <c r="H309" s="245">
        <v>64.77</v>
      </c>
      <c r="I309" s="245">
        <v>323.82</v>
      </c>
      <c r="J309" s="246">
        <v>6147</v>
      </c>
      <c r="K309" s="27" t="s">
        <v>280</v>
      </c>
      <c r="L309" s="27"/>
    </row>
    <row r="310" spans="1:12">
      <c r="A310" s="27" t="s">
        <v>276</v>
      </c>
      <c r="B310" s="247">
        <v>40049</v>
      </c>
      <c r="C310" s="27" t="s">
        <v>288</v>
      </c>
      <c r="D310" s="27" t="s">
        <v>294</v>
      </c>
      <c r="E310" s="27" t="s">
        <v>279</v>
      </c>
      <c r="F310" s="245">
        <v>34.07</v>
      </c>
      <c r="G310" s="245">
        <v>272.83</v>
      </c>
      <c r="H310" s="245">
        <v>68.209999999999994</v>
      </c>
      <c r="I310" s="245">
        <v>341.04</v>
      </c>
      <c r="J310" s="246">
        <v>6018</v>
      </c>
      <c r="K310" s="27" t="s">
        <v>280</v>
      </c>
      <c r="L310" s="27"/>
    </row>
    <row r="311" spans="1:12">
      <c r="A311" s="27" t="s">
        <v>276</v>
      </c>
      <c r="B311" s="247">
        <v>40048</v>
      </c>
      <c r="C311" s="27" t="s">
        <v>292</v>
      </c>
      <c r="D311" s="27" t="s">
        <v>286</v>
      </c>
      <c r="E311" s="27" t="s">
        <v>296</v>
      </c>
      <c r="F311" s="245">
        <v>3.58</v>
      </c>
      <c r="G311" s="245">
        <v>28.5</v>
      </c>
      <c r="H311" s="245">
        <v>7.13</v>
      </c>
      <c r="I311" s="245">
        <v>35.630000000000003</v>
      </c>
      <c r="J311" s="246">
        <v>6037</v>
      </c>
      <c r="K311" s="27" t="s">
        <v>280</v>
      </c>
      <c r="L311" s="27"/>
    </row>
    <row r="312" spans="1:12">
      <c r="A312" s="27" t="s">
        <v>276</v>
      </c>
      <c r="B312" s="247">
        <v>40048</v>
      </c>
      <c r="C312" s="27" t="s">
        <v>292</v>
      </c>
      <c r="D312" s="27" t="s">
        <v>283</v>
      </c>
      <c r="E312" s="27" t="s">
        <v>279</v>
      </c>
      <c r="F312" s="245">
        <v>35.229999999999997</v>
      </c>
      <c r="G312" s="245">
        <v>282.12</v>
      </c>
      <c r="H312" s="245">
        <v>70.53</v>
      </c>
      <c r="I312" s="245">
        <v>352.65</v>
      </c>
      <c r="J312" s="246">
        <v>7193</v>
      </c>
      <c r="K312" s="27" t="s">
        <v>280</v>
      </c>
      <c r="L312" s="27"/>
    </row>
    <row r="313" spans="1:12">
      <c r="A313" s="27" t="s">
        <v>276</v>
      </c>
      <c r="B313" s="247">
        <v>40047</v>
      </c>
      <c r="C313" s="27" t="s">
        <v>293</v>
      </c>
      <c r="D313" s="27" t="s">
        <v>286</v>
      </c>
      <c r="E313" s="27" t="s">
        <v>296</v>
      </c>
      <c r="F313" s="245">
        <v>34.590000000000003</v>
      </c>
      <c r="G313" s="245">
        <v>275.33999999999997</v>
      </c>
      <c r="H313" s="245">
        <v>68.83</v>
      </c>
      <c r="I313" s="245">
        <v>344.17</v>
      </c>
      <c r="J313" s="246">
        <v>5999</v>
      </c>
      <c r="K313" s="27" t="s">
        <v>280</v>
      </c>
      <c r="L313" s="27"/>
    </row>
    <row r="314" spans="1:12">
      <c r="A314" s="27" t="s">
        <v>276</v>
      </c>
      <c r="B314" s="247">
        <v>40047</v>
      </c>
      <c r="C314" s="27" t="s">
        <v>293</v>
      </c>
      <c r="D314" s="27" t="s">
        <v>287</v>
      </c>
      <c r="E314" s="27" t="s">
        <v>279</v>
      </c>
      <c r="F314" s="245">
        <v>34.39</v>
      </c>
      <c r="G314" s="245">
        <v>275.94</v>
      </c>
      <c r="H314" s="245">
        <v>68.98</v>
      </c>
      <c r="I314" s="245">
        <v>344.93</v>
      </c>
      <c r="J314" s="246">
        <v>7754</v>
      </c>
      <c r="K314" s="27" t="s">
        <v>280</v>
      </c>
      <c r="L314" s="27"/>
    </row>
    <row r="315" spans="1:12">
      <c r="A315" s="27" t="s">
        <v>276</v>
      </c>
      <c r="B315" s="247">
        <v>40045</v>
      </c>
      <c r="C315" s="27" t="s">
        <v>295</v>
      </c>
      <c r="D315" s="27" t="s">
        <v>285</v>
      </c>
      <c r="E315" s="27" t="s">
        <v>296</v>
      </c>
      <c r="F315" s="245">
        <v>29.36</v>
      </c>
      <c r="G315" s="245">
        <v>231.82</v>
      </c>
      <c r="H315" s="245">
        <v>57.95</v>
      </c>
      <c r="I315" s="245">
        <v>289.77</v>
      </c>
      <c r="J315" s="246">
        <v>5714</v>
      </c>
      <c r="K315" s="27" t="s">
        <v>280</v>
      </c>
      <c r="L315" s="27"/>
    </row>
    <row r="316" spans="1:12">
      <c r="A316" s="27" t="s">
        <v>276</v>
      </c>
      <c r="B316" s="247">
        <v>40044</v>
      </c>
      <c r="C316" s="27" t="s">
        <v>277</v>
      </c>
      <c r="D316" s="27" t="s">
        <v>285</v>
      </c>
      <c r="E316" s="27" t="s">
        <v>296</v>
      </c>
      <c r="F316" s="245">
        <v>18.739999999999998</v>
      </c>
      <c r="G316" s="245">
        <v>146.77000000000001</v>
      </c>
      <c r="H316" s="245">
        <v>36.69</v>
      </c>
      <c r="I316" s="245">
        <v>183.46</v>
      </c>
      <c r="J316" s="246">
        <v>5322</v>
      </c>
      <c r="K316" s="27" t="s">
        <v>280</v>
      </c>
      <c r="L316" s="27"/>
    </row>
    <row r="317" spans="1:12">
      <c r="A317" s="27" t="s">
        <v>276</v>
      </c>
      <c r="B317" s="247">
        <v>40044</v>
      </c>
      <c r="C317" s="27" t="s">
        <v>277</v>
      </c>
      <c r="D317" s="27" t="s">
        <v>278</v>
      </c>
      <c r="E317" s="27" t="s">
        <v>279</v>
      </c>
      <c r="F317" s="245">
        <v>27.59</v>
      </c>
      <c r="G317" s="245">
        <v>217.41</v>
      </c>
      <c r="H317" s="245">
        <v>54.35</v>
      </c>
      <c r="I317" s="245">
        <v>271.76</v>
      </c>
      <c r="J317" s="246">
        <v>5249</v>
      </c>
      <c r="K317" s="27" t="s">
        <v>280</v>
      </c>
      <c r="L317" s="27"/>
    </row>
    <row r="318" spans="1:12">
      <c r="A318" s="27" t="s">
        <v>276</v>
      </c>
      <c r="B318" s="247">
        <v>40044</v>
      </c>
      <c r="C318" s="27" t="s">
        <v>277</v>
      </c>
      <c r="D318" s="27" t="s">
        <v>281</v>
      </c>
      <c r="E318" s="27" t="s">
        <v>279</v>
      </c>
      <c r="F318" s="245">
        <v>26.24</v>
      </c>
      <c r="G318" s="245">
        <v>206.77</v>
      </c>
      <c r="H318" s="245">
        <v>51.69</v>
      </c>
      <c r="I318" s="245">
        <v>258.45999999999998</v>
      </c>
      <c r="J318" s="246">
        <v>3650</v>
      </c>
      <c r="K318" s="27" t="s">
        <v>280</v>
      </c>
      <c r="L318" s="27"/>
    </row>
    <row r="319" spans="1:12">
      <c r="A319" s="27" t="s">
        <v>276</v>
      </c>
      <c r="B319" s="247">
        <v>40044</v>
      </c>
      <c r="C319" s="27" t="s">
        <v>277</v>
      </c>
      <c r="D319" s="27" t="s">
        <v>297</v>
      </c>
      <c r="E319" s="27" t="s">
        <v>279</v>
      </c>
      <c r="F319" s="245">
        <v>30.49</v>
      </c>
      <c r="G319" s="245">
        <v>240.26</v>
      </c>
      <c r="H319" s="245">
        <v>60.06</v>
      </c>
      <c r="I319" s="245">
        <v>300.32</v>
      </c>
      <c r="J319" s="246">
        <v>5791</v>
      </c>
      <c r="K319" s="27" t="s">
        <v>280</v>
      </c>
      <c r="L319" s="27"/>
    </row>
    <row r="320" spans="1:12">
      <c r="A320" s="27" t="s">
        <v>276</v>
      </c>
      <c r="B320" s="247">
        <v>40044</v>
      </c>
      <c r="C320" s="27" t="s">
        <v>277</v>
      </c>
      <c r="D320" s="27" t="s">
        <v>282</v>
      </c>
      <c r="E320" s="27" t="s">
        <v>279</v>
      </c>
      <c r="F320" s="245">
        <v>22.22</v>
      </c>
      <c r="G320" s="245">
        <v>175.09</v>
      </c>
      <c r="H320" s="245">
        <v>43.77</v>
      </c>
      <c r="I320" s="245">
        <v>218.86</v>
      </c>
      <c r="J320" s="246">
        <v>5546</v>
      </c>
      <c r="K320" s="27" t="s">
        <v>280</v>
      </c>
      <c r="L320" s="27"/>
    </row>
    <row r="321" spans="1:12">
      <c r="A321" s="27" t="s">
        <v>276</v>
      </c>
      <c r="B321" s="247">
        <v>40043</v>
      </c>
      <c r="C321" s="27" t="s">
        <v>284</v>
      </c>
      <c r="D321" s="27" t="s">
        <v>287</v>
      </c>
      <c r="E321" s="27" t="s">
        <v>296</v>
      </c>
      <c r="F321" s="245">
        <v>35.83</v>
      </c>
      <c r="G321" s="245">
        <v>286.06</v>
      </c>
      <c r="H321" s="245">
        <v>71.52</v>
      </c>
      <c r="I321" s="245">
        <v>357.57</v>
      </c>
      <c r="J321" s="246">
        <v>7067</v>
      </c>
      <c r="K321" s="27" t="s">
        <v>280</v>
      </c>
      <c r="L321" s="27"/>
    </row>
    <row r="322" spans="1:12">
      <c r="A322" s="27" t="s">
        <v>276</v>
      </c>
      <c r="B322" s="247">
        <v>40043</v>
      </c>
      <c r="C322" s="27" t="s">
        <v>284</v>
      </c>
      <c r="D322" s="27" t="s">
        <v>294</v>
      </c>
      <c r="E322" s="27" t="s">
        <v>296</v>
      </c>
      <c r="F322" s="245">
        <v>28.49</v>
      </c>
      <c r="G322" s="245">
        <v>225.42</v>
      </c>
      <c r="H322" s="245">
        <v>56.35</v>
      </c>
      <c r="I322" s="245">
        <v>281.77</v>
      </c>
      <c r="J322" s="246">
        <v>5473</v>
      </c>
      <c r="K322" s="27" t="s">
        <v>280</v>
      </c>
      <c r="L322" s="27"/>
    </row>
    <row r="323" spans="1:12">
      <c r="A323" s="27" t="s">
        <v>276</v>
      </c>
      <c r="B323" s="247">
        <v>40040</v>
      </c>
      <c r="C323" s="27" t="s">
        <v>293</v>
      </c>
      <c r="D323" s="27" t="s">
        <v>281</v>
      </c>
      <c r="E323" s="27" t="s">
        <v>279</v>
      </c>
      <c r="F323" s="245">
        <v>34.81</v>
      </c>
      <c r="G323" s="245">
        <v>280.43</v>
      </c>
      <c r="H323" s="245">
        <v>70.11</v>
      </c>
      <c r="I323" s="245">
        <v>350.54</v>
      </c>
      <c r="J323" s="246">
        <v>3226</v>
      </c>
      <c r="K323" s="27" t="s">
        <v>280</v>
      </c>
      <c r="L323" s="27"/>
    </row>
    <row r="324" spans="1:12">
      <c r="A324" s="27" t="s">
        <v>276</v>
      </c>
      <c r="B324" s="247">
        <v>40040</v>
      </c>
      <c r="C324" s="27" t="s">
        <v>293</v>
      </c>
      <c r="D324" s="27" t="s">
        <v>297</v>
      </c>
      <c r="E324" s="27" t="s">
        <v>279</v>
      </c>
      <c r="F324" s="245">
        <v>38.6</v>
      </c>
      <c r="G324" s="245">
        <v>310.95999999999998</v>
      </c>
      <c r="H324" s="245">
        <v>77.739999999999995</v>
      </c>
      <c r="I324" s="245">
        <v>388.7</v>
      </c>
      <c r="J324" s="246">
        <v>5293</v>
      </c>
      <c r="K324" s="27" t="s">
        <v>280</v>
      </c>
      <c r="L324" s="27"/>
    </row>
    <row r="325" spans="1:12">
      <c r="A325" s="27" t="s">
        <v>276</v>
      </c>
      <c r="B325" s="247">
        <v>40040</v>
      </c>
      <c r="C325" s="27" t="s">
        <v>293</v>
      </c>
      <c r="D325" s="27" t="s">
        <v>289</v>
      </c>
      <c r="E325" s="27" t="s">
        <v>279</v>
      </c>
      <c r="F325" s="245">
        <v>36.33</v>
      </c>
      <c r="G325" s="245">
        <v>294.70999999999998</v>
      </c>
      <c r="H325" s="245">
        <v>73.680000000000007</v>
      </c>
      <c r="I325" s="245">
        <v>368.39</v>
      </c>
      <c r="J325" s="246">
        <v>4800</v>
      </c>
      <c r="K325" s="27" t="s">
        <v>280</v>
      </c>
      <c r="L325" s="27"/>
    </row>
    <row r="326" spans="1:12">
      <c r="A326" s="27" t="s">
        <v>276</v>
      </c>
      <c r="B326" s="247">
        <v>40040</v>
      </c>
      <c r="C326" s="27" t="s">
        <v>293</v>
      </c>
      <c r="D326" s="27" t="s">
        <v>290</v>
      </c>
      <c r="E326" s="27" t="s">
        <v>296</v>
      </c>
      <c r="F326" s="245">
        <v>36.78</v>
      </c>
      <c r="G326" s="245">
        <v>294.52999999999997</v>
      </c>
      <c r="H326" s="245">
        <v>73.63</v>
      </c>
      <c r="I326" s="245">
        <v>368.16</v>
      </c>
      <c r="J326" s="246">
        <v>6251</v>
      </c>
      <c r="K326" s="27" t="s">
        <v>280</v>
      </c>
      <c r="L326" s="27"/>
    </row>
    <row r="327" spans="1:12">
      <c r="A327" s="27" t="s">
        <v>276</v>
      </c>
      <c r="B327" s="247">
        <v>40040</v>
      </c>
      <c r="C327" s="27" t="s">
        <v>293</v>
      </c>
      <c r="D327" s="27" t="s">
        <v>283</v>
      </c>
      <c r="E327" s="27" t="s">
        <v>279</v>
      </c>
      <c r="F327" s="245">
        <v>32.729999999999997</v>
      </c>
      <c r="G327" s="245">
        <v>265.5</v>
      </c>
      <c r="H327" s="245">
        <v>66.38</v>
      </c>
      <c r="I327" s="245">
        <v>331.88</v>
      </c>
      <c r="J327" s="246">
        <v>6634</v>
      </c>
      <c r="K327" s="27" t="s">
        <v>280</v>
      </c>
      <c r="L327" s="27"/>
    </row>
    <row r="328" spans="1:12">
      <c r="A328" s="27" t="s">
        <v>276</v>
      </c>
      <c r="B328" s="247">
        <v>40039</v>
      </c>
      <c r="C328" s="27" t="s">
        <v>299</v>
      </c>
      <c r="D328" s="27" t="s">
        <v>285</v>
      </c>
      <c r="E328" s="27" t="s">
        <v>279</v>
      </c>
      <c r="F328" s="245">
        <v>40.880000000000003</v>
      </c>
      <c r="G328" s="245">
        <v>331.62</v>
      </c>
      <c r="H328" s="245">
        <v>82.91</v>
      </c>
      <c r="I328" s="245">
        <v>414.52</v>
      </c>
      <c r="J328" s="246">
        <v>4849</v>
      </c>
      <c r="K328" s="27" t="s">
        <v>280</v>
      </c>
      <c r="L328" s="27"/>
    </row>
    <row r="329" spans="1:12">
      <c r="A329" s="27" t="s">
        <v>276</v>
      </c>
      <c r="B329" s="247">
        <v>40039</v>
      </c>
      <c r="C329" s="27" t="s">
        <v>299</v>
      </c>
      <c r="D329" s="27" t="s">
        <v>298</v>
      </c>
      <c r="E329" s="27" t="s">
        <v>279</v>
      </c>
      <c r="F329" s="245">
        <v>33.880000000000003</v>
      </c>
      <c r="G329" s="245">
        <v>274.83</v>
      </c>
      <c r="H329" s="245">
        <v>68.709999999999994</v>
      </c>
      <c r="I329" s="245">
        <v>343.54</v>
      </c>
      <c r="J329" s="246">
        <v>1050</v>
      </c>
      <c r="K329" s="27" t="s">
        <v>280</v>
      </c>
      <c r="L329" s="27"/>
    </row>
    <row r="330" spans="1:12">
      <c r="A330" s="27" t="s">
        <v>276</v>
      </c>
      <c r="B330" s="247">
        <v>40038</v>
      </c>
      <c r="C330" s="27" t="s">
        <v>295</v>
      </c>
      <c r="D330" s="27" t="s">
        <v>278</v>
      </c>
      <c r="E330" s="27" t="s">
        <v>279</v>
      </c>
      <c r="F330" s="245">
        <v>33.9</v>
      </c>
      <c r="G330" s="245">
        <v>274.99</v>
      </c>
      <c r="H330" s="245">
        <v>68.75</v>
      </c>
      <c r="I330" s="245">
        <v>343.74</v>
      </c>
      <c r="J330" s="246">
        <v>4787</v>
      </c>
      <c r="K330" s="27" t="s">
        <v>280</v>
      </c>
      <c r="L330" s="27"/>
    </row>
    <row r="331" spans="1:12">
      <c r="A331" s="27" t="s">
        <v>276</v>
      </c>
      <c r="B331" s="247">
        <v>40038</v>
      </c>
      <c r="C331" s="27" t="s">
        <v>295</v>
      </c>
      <c r="D331" s="27" t="s">
        <v>294</v>
      </c>
      <c r="E331" s="27" t="s">
        <v>296</v>
      </c>
      <c r="F331" s="245">
        <v>28.81</v>
      </c>
      <c r="G331" s="245">
        <v>232.33</v>
      </c>
      <c r="H331" s="245">
        <v>58.08</v>
      </c>
      <c r="I331" s="245">
        <v>290.41000000000003</v>
      </c>
      <c r="J331" s="246">
        <v>5018</v>
      </c>
      <c r="K331" s="27" t="s">
        <v>280</v>
      </c>
      <c r="L331" s="27"/>
    </row>
    <row r="332" spans="1:12">
      <c r="A332" s="27" t="s">
        <v>276</v>
      </c>
      <c r="B332" s="247">
        <v>40038</v>
      </c>
      <c r="C332" s="27" t="s">
        <v>295</v>
      </c>
      <c r="D332" s="27" t="s">
        <v>291</v>
      </c>
      <c r="E332" s="27" t="s">
        <v>279</v>
      </c>
      <c r="F332" s="245">
        <v>36.26</v>
      </c>
      <c r="G332" s="245">
        <v>294.14</v>
      </c>
      <c r="H332" s="245">
        <v>73.53</v>
      </c>
      <c r="I332" s="245">
        <v>367.67</v>
      </c>
      <c r="J332" s="246">
        <v>6437</v>
      </c>
      <c r="K332" s="27" t="s">
        <v>280</v>
      </c>
      <c r="L332" s="27"/>
    </row>
    <row r="333" spans="1:12">
      <c r="A333" s="27" t="s">
        <v>276</v>
      </c>
      <c r="B333" s="247">
        <v>40037</v>
      </c>
      <c r="C333" s="27" t="s">
        <v>277</v>
      </c>
      <c r="D333" s="27" t="s">
        <v>287</v>
      </c>
      <c r="E333" s="27" t="s">
        <v>279</v>
      </c>
      <c r="F333" s="245">
        <v>36</v>
      </c>
      <c r="G333" s="245">
        <v>290.02</v>
      </c>
      <c r="H333" s="245">
        <v>72.5</v>
      </c>
      <c r="I333" s="245">
        <v>362.52</v>
      </c>
      <c r="J333" s="246">
        <v>6351</v>
      </c>
      <c r="K333" s="27" t="s">
        <v>280</v>
      </c>
      <c r="L333" s="27"/>
    </row>
    <row r="334" spans="1:12">
      <c r="A334" s="27" t="s">
        <v>276</v>
      </c>
      <c r="B334" s="247">
        <v>40036</v>
      </c>
      <c r="C334" s="27" t="s">
        <v>284</v>
      </c>
      <c r="D334" s="27" t="s">
        <v>282</v>
      </c>
      <c r="E334" s="27" t="s">
        <v>279</v>
      </c>
      <c r="F334" s="245">
        <v>25.36</v>
      </c>
      <c r="G334" s="245">
        <v>204.3</v>
      </c>
      <c r="H334" s="245">
        <v>51.08</v>
      </c>
      <c r="I334" s="245">
        <v>255.38</v>
      </c>
      <c r="J334" s="246">
        <v>5192</v>
      </c>
      <c r="K334" s="27" t="s">
        <v>280</v>
      </c>
      <c r="L334" s="27"/>
    </row>
    <row r="335" spans="1:12">
      <c r="A335" s="27" t="s">
        <v>276</v>
      </c>
      <c r="B335" s="247">
        <v>40035</v>
      </c>
      <c r="C335" s="27" t="s">
        <v>288</v>
      </c>
      <c r="D335" s="27" t="s">
        <v>297</v>
      </c>
      <c r="E335" s="27" t="s">
        <v>300</v>
      </c>
      <c r="F335" s="245">
        <v>33.61</v>
      </c>
      <c r="G335" s="245">
        <v>276.95</v>
      </c>
      <c r="H335" s="245">
        <v>69.239999999999995</v>
      </c>
      <c r="I335" s="245">
        <v>346.19</v>
      </c>
      <c r="J335" s="246">
        <v>4663</v>
      </c>
      <c r="K335" s="27" t="s">
        <v>280</v>
      </c>
      <c r="L335" s="27"/>
    </row>
    <row r="336" spans="1:12">
      <c r="A336" s="27" t="s">
        <v>276</v>
      </c>
      <c r="B336" s="247">
        <v>40035</v>
      </c>
      <c r="C336" s="27" t="s">
        <v>288</v>
      </c>
      <c r="D336" s="27" t="s">
        <v>297</v>
      </c>
      <c r="E336" s="27" t="s">
        <v>302</v>
      </c>
      <c r="F336" s="245">
        <v>0</v>
      </c>
      <c r="G336" s="245">
        <v>48.88</v>
      </c>
      <c r="H336" s="245">
        <v>12.22</v>
      </c>
      <c r="I336" s="245">
        <v>61.1</v>
      </c>
      <c r="J336" s="246">
        <v>4164</v>
      </c>
      <c r="K336" s="27" t="s">
        <v>280</v>
      </c>
      <c r="L336" s="27"/>
    </row>
    <row r="337" spans="1:12">
      <c r="A337" s="27" t="s">
        <v>276</v>
      </c>
      <c r="B337" s="247">
        <v>40034</v>
      </c>
      <c r="C337" s="27" t="s">
        <v>292</v>
      </c>
      <c r="D337" s="27" t="s">
        <v>290</v>
      </c>
      <c r="E337" s="27" t="s">
        <v>302</v>
      </c>
      <c r="F337" s="245">
        <v>0</v>
      </c>
      <c r="G337" s="245">
        <v>35.880000000000003</v>
      </c>
      <c r="H337" s="245">
        <v>8.9700000000000006</v>
      </c>
      <c r="I337" s="245">
        <v>44.85</v>
      </c>
      <c r="J337" s="246">
        <v>5680</v>
      </c>
      <c r="K337" s="27" t="s">
        <v>280</v>
      </c>
      <c r="L337" s="27"/>
    </row>
    <row r="338" spans="1:12">
      <c r="A338" s="27" t="s">
        <v>276</v>
      </c>
      <c r="B338" s="247">
        <v>40034</v>
      </c>
      <c r="C338" s="27" t="s">
        <v>292</v>
      </c>
      <c r="D338" s="27" t="s">
        <v>283</v>
      </c>
      <c r="E338" s="27" t="s">
        <v>279</v>
      </c>
      <c r="F338" s="245">
        <v>28.78</v>
      </c>
      <c r="G338" s="245">
        <v>230.93</v>
      </c>
      <c r="H338" s="245">
        <v>57.73</v>
      </c>
      <c r="I338" s="245">
        <v>288.66000000000003</v>
      </c>
      <c r="J338" s="246">
        <v>6096</v>
      </c>
      <c r="K338" s="27" t="s">
        <v>280</v>
      </c>
      <c r="L338" s="27"/>
    </row>
    <row r="339" spans="1:12">
      <c r="A339" s="27" t="s">
        <v>276</v>
      </c>
      <c r="B339" s="247">
        <v>40033</v>
      </c>
      <c r="C339" s="27" t="s">
        <v>293</v>
      </c>
      <c r="D339" s="27" t="s">
        <v>290</v>
      </c>
      <c r="E339" s="27" t="s">
        <v>279</v>
      </c>
      <c r="F339" s="245">
        <v>32.57</v>
      </c>
      <c r="G339" s="245">
        <v>261.33999999999997</v>
      </c>
      <c r="H339" s="245">
        <v>65.33</v>
      </c>
      <c r="I339" s="245">
        <v>326.67</v>
      </c>
      <c r="J339" s="246">
        <v>5665</v>
      </c>
      <c r="K339" s="27" t="s">
        <v>280</v>
      </c>
      <c r="L339" s="27"/>
    </row>
    <row r="340" spans="1:12">
      <c r="A340" s="27" t="s">
        <v>276</v>
      </c>
      <c r="B340" s="247">
        <v>40032</v>
      </c>
      <c r="C340" s="27" t="s">
        <v>299</v>
      </c>
      <c r="D340" s="27" t="s">
        <v>278</v>
      </c>
      <c r="E340" s="27" t="s">
        <v>279</v>
      </c>
      <c r="F340" s="245">
        <v>29.01</v>
      </c>
      <c r="G340" s="245">
        <v>234.4</v>
      </c>
      <c r="H340" s="245">
        <v>58.6</v>
      </c>
      <c r="I340" s="245">
        <v>293</v>
      </c>
      <c r="J340" s="246">
        <v>4224</v>
      </c>
      <c r="K340" s="27" t="s">
        <v>280</v>
      </c>
      <c r="L340" s="27"/>
    </row>
    <row r="341" spans="1:12">
      <c r="A341" s="27" t="s">
        <v>276</v>
      </c>
      <c r="B341" s="247">
        <v>40032</v>
      </c>
      <c r="C341" s="27" t="s">
        <v>299</v>
      </c>
      <c r="D341" s="27" t="s">
        <v>286</v>
      </c>
      <c r="E341" s="27" t="s">
        <v>296</v>
      </c>
      <c r="F341" s="245">
        <v>35.06</v>
      </c>
      <c r="G341" s="245">
        <v>280.19</v>
      </c>
      <c r="H341" s="245">
        <v>70.05</v>
      </c>
      <c r="I341" s="245">
        <v>350.24</v>
      </c>
      <c r="J341" s="246">
        <v>5432</v>
      </c>
      <c r="K341" s="27" t="s">
        <v>280</v>
      </c>
      <c r="L341" s="27"/>
    </row>
    <row r="342" spans="1:12">
      <c r="A342" s="27" t="s">
        <v>276</v>
      </c>
      <c r="B342" s="247">
        <v>40032</v>
      </c>
      <c r="C342" s="27" t="s">
        <v>299</v>
      </c>
      <c r="D342" s="27" t="s">
        <v>294</v>
      </c>
      <c r="E342" s="27" t="s">
        <v>279</v>
      </c>
      <c r="F342" s="245">
        <v>37.21</v>
      </c>
      <c r="G342" s="245">
        <v>299.17</v>
      </c>
      <c r="H342" s="245">
        <v>74.790000000000006</v>
      </c>
      <c r="I342" s="245">
        <v>373.96</v>
      </c>
      <c r="J342" s="246">
        <v>4558</v>
      </c>
      <c r="K342" s="27" t="s">
        <v>280</v>
      </c>
      <c r="L342" s="27"/>
    </row>
    <row r="343" spans="1:12">
      <c r="A343" s="27" t="s">
        <v>276</v>
      </c>
      <c r="B343" s="247">
        <v>40031</v>
      </c>
      <c r="C343" s="27" t="s">
        <v>295</v>
      </c>
      <c r="D343" s="27" t="s">
        <v>291</v>
      </c>
      <c r="E343" s="27" t="s">
        <v>279</v>
      </c>
      <c r="F343" s="245">
        <v>38.520000000000003</v>
      </c>
      <c r="G343" s="245">
        <v>311.24</v>
      </c>
      <c r="H343" s="245">
        <v>77.81</v>
      </c>
      <c r="I343" s="245">
        <v>389.05</v>
      </c>
      <c r="J343" s="246">
        <v>5821</v>
      </c>
      <c r="K343" s="27" t="s">
        <v>280</v>
      </c>
      <c r="L343" s="27"/>
    </row>
    <row r="344" spans="1:12">
      <c r="A344" s="27" t="s">
        <v>276</v>
      </c>
      <c r="B344" s="247">
        <v>40030</v>
      </c>
      <c r="C344" s="27" t="s">
        <v>277</v>
      </c>
      <c r="D344" s="27" t="s">
        <v>287</v>
      </c>
      <c r="E344" s="27" t="s">
        <v>296</v>
      </c>
      <c r="F344" s="245">
        <v>32.97</v>
      </c>
      <c r="G344" s="245">
        <v>266.14</v>
      </c>
      <c r="H344" s="245">
        <v>66.53</v>
      </c>
      <c r="I344" s="245">
        <v>332.67</v>
      </c>
      <c r="J344" s="246">
        <v>5758</v>
      </c>
      <c r="K344" s="27" t="s">
        <v>280</v>
      </c>
      <c r="L344" s="27"/>
    </row>
    <row r="345" spans="1:12">
      <c r="A345" s="27" t="s">
        <v>276</v>
      </c>
      <c r="B345" s="247">
        <v>40030</v>
      </c>
      <c r="C345" s="27" t="s">
        <v>277</v>
      </c>
      <c r="D345" s="27" t="s">
        <v>283</v>
      </c>
      <c r="E345" s="27" t="s">
        <v>279</v>
      </c>
      <c r="F345" s="245">
        <v>31.76</v>
      </c>
      <c r="G345" s="245">
        <v>257.89</v>
      </c>
      <c r="H345" s="245">
        <v>64.47</v>
      </c>
      <c r="I345" s="245">
        <v>322.36</v>
      </c>
      <c r="J345" s="246">
        <v>5623</v>
      </c>
      <c r="K345" s="27" t="s">
        <v>280</v>
      </c>
      <c r="L345" s="27"/>
    </row>
    <row r="346" spans="1:12">
      <c r="A346" s="27" t="s">
        <v>276</v>
      </c>
      <c r="B346" s="247">
        <v>40029</v>
      </c>
      <c r="C346" s="27" t="s">
        <v>284</v>
      </c>
      <c r="D346" s="27" t="s">
        <v>297</v>
      </c>
      <c r="E346" s="27" t="s">
        <v>279</v>
      </c>
      <c r="F346" s="245">
        <v>27.04</v>
      </c>
      <c r="G346" s="245">
        <v>216.97</v>
      </c>
      <c r="H346" s="245">
        <v>54.24</v>
      </c>
      <c r="I346" s="245">
        <v>271.20999999999998</v>
      </c>
      <c r="J346" s="246">
        <v>4149</v>
      </c>
      <c r="K346" s="27" t="s">
        <v>280</v>
      </c>
      <c r="L346" s="27"/>
    </row>
    <row r="347" spans="1:12">
      <c r="A347" s="27" t="s">
        <v>276</v>
      </c>
      <c r="B347" s="247">
        <v>40029</v>
      </c>
      <c r="C347" s="27" t="s">
        <v>284</v>
      </c>
      <c r="D347" s="27" t="s">
        <v>282</v>
      </c>
      <c r="E347" s="27" t="s">
        <v>279</v>
      </c>
      <c r="F347" s="245">
        <v>24.19</v>
      </c>
      <c r="G347" s="245">
        <v>194.1</v>
      </c>
      <c r="H347" s="245">
        <v>48.52</v>
      </c>
      <c r="I347" s="245">
        <v>242.63</v>
      </c>
      <c r="J347" s="246">
        <v>4766</v>
      </c>
      <c r="K347" s="27" t="s">
        <v>280</v>
      </c>
      <c r="L347" s="27"/>
    </row>
    <row r="348" spans="1:12">
      <c r="A348" s="27" t="s">
        <v>276</v>
      </c>
      <c r="B348" s="247">
        <v>40029</v>
      </c>
      <c r="C348" s="27" t="s">
        <v>284</v>
      </c>
      <c r="D348" s="27" t="s">
        <v>289</v>
      </c>
      <c r="E348" s="27" t="s">
        <v>279</v>
      </c>
      <c r="F348" s="245">
        <v>33.18</v>
      </c>
      <c r="G348" s="245">
        <v>266.23</v>
      </c>
      <c r="H348" s="245">
        <v>66.56</v>
      </c>
      <c r="I348" s="245">
        <v>332.79</v>
      </c>
      <c r="J348" s="246">
        <v>4243</v>
      </c>
      <c r="K348" s="27" t="s">
        <v>280</v>
      </c>
      <c r="L348" s="27"/>
    </row>
    <row r="349" spans="1:12">
      <c r="A349" s="27" t="s">
        <v>276</v>
      </c>
      <c r="B349" s="247">
        <v>40028</v>
      </c>
      <c r="C349" s="27" t="s">
        <v>288</v>
      </c>
      <c r="D349" s="27" t="s">
        <v>298</v>
      </c>
      <c r="E349" s="27" t="s">
        <v>279</v>
      </c>
      <c r="F349" s="245">
        <v>33.01</v>
      </c>
      <c r="G349" s="245">
        <v>263.29000000000002</v>
      </c>
      <c r="H349" s="245">
        <v>65.819999999999993</v>
      </c>
      <c r="I349" s="245">
        <v>329.11</v>
      </c>
      <c r="J349" s="246">
        <v>503</v>
      </c>
      <c r="K349" s="27" t="s">
        <v>280</v>
      </c>
      <c r="L349" s="27"/>
    </row>
    <row r="350" spans="1:12">
      <c r="A350" s="27" t="s">
        <v>276</v>
      </c>
      <c r="B350" s="247">
        <v>40027</v>
      </c>
      <c r="C350" s="27" t="s">
        <v>292</v>
      </c>
      <c r="D350" s="27" t="s">
        <v>283</v>
      </c>
      <c r="E350" s="27" t="s">
        <v>279</v>
      </c>
      <c r="F350" s="245">
        <v>37.590000000000003</v>
      </c>
      <c r="G350" s="245">
        <v>299.82</v>
      </c>
      <c r="H350" s="245">
        <v>74.95</v>
      </c>
      <c r="I350" s="245">
        <v>374.77</v>
      </c>
      <c r="J350" s="246">
        <v>5068</v>
      </c>
      <c r="K350" s="27" t="s">
        <v>280</v>
      </c>
      <c r="L350" s="27"/>
    </row>
    <row r="351" spans="1:12">
      <c r="A351" s="27" t="s">
        <v>276</v>
      </c>
      <c r="B351" s="247">
        <v>40026</v>
      </c>
      <c r="C351" s="27" t="s">
        <v>293</v>
      </c>
      <c r="D351" s="27" t="s">
        <v>286</v>
      </c>
      <c r="E351" s="27" t="s">
        <v>279</v>
      </c>
      <c r="F351" s="245">
        <v>32.33</v>
      </c>
      <c r="G351" s="245">
        <v>251.66</v>
      </c>
      <c r="H351" s="245">
        <v>62.91</v>
      </c>
      <c r="I351" s="245">
        <v>314.57</v>
      </c>
      <c r="J351" s="246">
        <v>4852</v>
      </c>
      <c r="K351" s="27" t="s">
        <v>280</v>
      </c>
      <c r="L351" s="27"/>
    </row>
    <row r="352" spans="1:12">
      <c r="A352" s="27" t="s">
        <v>276</v>
      </c>
      <c r="B352" s="247">
        <v>40026</v>
      </c>
      <c r="C352" s="27" t="s">
        <v>293</v>
      </c>
      <c r="D352" s="27" t="s">
        <v>290</v>
      </c>
      <c r="E352" s="27" t="s">
        <v>296</v>
      </c>
      <c r="F352" s="245">
        <v>34.630000000000003</v>
      </c>
      <c r="G352" s="245">
        <v>272.05</v>
      </c>
      <c r="H352" s="245">
        <v>68.010000000000005</v>
      </c>
      <c r="I352" s="245">
        <v>340.06</v>
      </c>
      <c r="J352" s="246">
        <v>5160</v>
      </c>
      <c r="K352" s="27" t="s">
        <v>280</v>
      </c>
      <c r="L352" s="27"/>
    </row>
    <row r="353" spans="1:12">
      <c r="A353" s="27" t="s">
        <v>276</v>
      </c>
      <c r="B353" s="247">
        <v>40026</v>
      </c>
      <c r="C353" s="27" t="s">
        <v>293</v>
      </c>
      <c r="D353" s="27" t="s">
        <v>287</v>
      </c>
      <c r="E353" s="27" t="s">
        <v>279</v>
      </c>
      <c r="F353" s="245">
        <v>29.13</v>
      </c>
      <c r="G353" s="245">
        <v>226.75</v>
      </c>
      <c r="H353" s="245">
        <v>56.69</v>
      </c>
      <c r="I353" s="245">
        <v>283.44</v>
      </c>
      <c r="J353" s="246">
        <v>5216</v>
      </c>
      <c r="K353" s="27" t="s">
        <v>280</v>
      </c>
      <c r="L353" s="27"/>
    </row>
    <row r="354" spans="1:12">
      <c r="A354" s="27" t="s">
        <v>276</v>
      </c>
      <c r="B354" s="247">
        <v>40026</v>
      </c>
      <c r="C354" s="27" t="s">
        <v>293</v>
      </c>
      <c r="D354" s="27" t="s">
        <v>294</v>
      </c>
      <c r="E354" s="27" t="s">
        <v>296</v>
      </c>
      <c r="F354" s="245">
        <v>34.020000000000003</v>
      </c>
      <c r="G354" s="245">
        <v>267.26</v>
      </c>
      <c r="H354" s="245">
        <v>66.81</v>
      </c>
      <c r="I354" s="245">
        <v>334.07</v>
      </c>
      <c r="J354" s="246">
        <v>4005</v>
      </c>
      <c r="K354" s="27" t="s">
        <v>280</v>
      </c>
      <c r="L354" s="27"/>
    </row>
    <row r="355" spans="1:12">
      <c r="A355" s="27" t="s">
        <v>276</v>
      </c>
      <c r="B355" s="247">
        <v>40025</v>
      </c>
      <c r="C355" s="27" t="s">
        <v>299</v>
      </c>
      <c r="D355" s="27" t="s">
        <v>285</v>
      </c>
      <c r="E355" s="27" t="s">
        <v>296</v>
      </c>
      <c r="F355" s="245">
        <v>34.979999999999997</v>
      </c>
      <c r="G355" s="245">
        <v>273.39999999999998</v>
      </c>
      <c r="H355" s="245">
        <v>68.349999999999994</v>
      </c>
      <c r="I355" s="245">
        <v>341.75</v>
      </c>
      <c r="J355" s="246">
        <v>4195</v>
      </c>
      <c r="K355" s="27" t="s">
        <v>280</v>
      </c>
      <c r="L355" s="27"/>
    </row>
    <row r="356" spans="1:12">
      <c r="A356" s="27" t="s">
        <v>276</v>
      </c>
      <c r="B356" s="247">
        <v>40025</v>
      </c>
      <c r="C356" s="27" t="s">
        <v>299</v>
      </c>
      <c r="D356" s="27" t="s">
        <v>291</v>
      </c>
      <c r="E356" s="27" t="s">
        <v>279</v>
      </c>
      <c r="F356" s="245">
        <v>34.82</v>
      </c>
      <c r="G356" s="245">
        <v>273.82</v>
      </c>
      <c r="H356" s="245">
        <v>68.45</v>
      </c>
      <c r="I356" s="245">
        <v>342.27</v>
      </c>
      <c r="J356" s="246">
        <v>5220</v>
      </c>
      <c r="K356" s="27" t="s">
        <v>280</v>
      </c>
      <c r="L356" s="27"/>
    </row>
    <row r="357" spans="1:12">
      <c r="A357" s="27" t="s">
        <v>276</v>
      </c>
      <c r="B357" s="247">
        <v>40023</v>
      </c>
      <c r="C357" s="27" t="s">
        <v>277</v>
      </c>
      <c r="D357" s="27" t="s">
        <v>278</v>
      </c>
      <c r="E357" s="27" t="s">
        <v>279</v>
      </c>
      <c r="F357" s="245">
        <v>33.78</v>
      </c>
      <c r="G357" s="245">
        <v>266.72000000000003</v>
      </c>
      <c r="H357" s="245">
        <v>66.680000000000007</v>
      </c>
      <c r="I357" s="245">
        <v>333.4</v>
      </c>
      <c r="J357" s="246">
        <v>3775</v>
      </c>
      <c r="K357" s="27" t="s">
        <v>280</v>
      </c>
      <c r="L357" s="27"/>
    </row>
    <row r="358" spans="1:12">
      <c r="A358" s="27" t="s">
        <v>276</v>
      </c>
      <c r="B358" s="247">
        <v>40022</v>
      </c>
      <c r="C358" s="27" t="s">
        <v>284</v>
      </c>
      <c r="D358" s="27" t="s">
        <v>297</v>
      </c>
      <c r="E358" s="27" t="s">
        <v>279</v>
      </c>
      <c r="F358" s="245">
        <v>35.380000000000003</v>
      </c>
      <c r="G358" s="245">
        <v>279.36</v>
      </c>
      <c r="H358" s="245">
        <v>69.84</v>
      </c>
      <c r="I358" s="245">
        <v>349.2</v>
      </c>
      <c r="J358" s="246">
        <v>3716</v>
      </c>
      <c r="K358" s="27" t="s">
        <v>280</v>
      </c>
      <c r="L358" s="27"/>
    </row>
    <row r="359" spans="1:12">
      <c r="A359" s="27" t="s">
        <v>276</v>
      </c>
      <c r="B359" s="247">
        <v>40022</v>
      </c>
      <c r="C359" s="27" t="s">
        <v>284</v>
      </c>
      <c r="D359" s="27" t="s">
        <v>287</v>
      </c>
      <c r="E359" s="27" t="s">
        <v>279</v>
      </c>
      <c r="F359" s="245">
        <v>35.18</v>
      </c>
      <c r="G359" s="245">
        <v>277.22000000000003</v>
      </c>
      <c r="H359" s="245">
        <v>69.31</v>
      </c>
      <c r="I359" s="245">
        <v>346.53</v>
      </c>
      <c r="J359" s="246">
        <v>4764</v>
      </c>
      <c r="K359" s="27" t="s">
        <v>280</v>
      </c>
      <c r="L359" s="27"/>
    </row>
    <row r="360" spans="1:12">
      <c r="A360" s="27" t="s">
        <v>276</v>
      </c>
      <c r="B360" s="247">
        <v>40022</v>
      </c>
      <c r="C360" s="27" t="s">
        <v>284</v>
      </c>
      <c r="D360" s="27" t="s">
        <v>283</v>
      </c>
      <c r="E360" s="27" t="s">
        <v>296</v>
      </c>
      <c r="F360" s="245">
        <v>37.04</v>
      </c>
      <c r="G360" s="245">
        <v>290.69</v>
      </c>
      <c r="H360" s="245">
        <v>72.67</v>
      </c>
      <c r="I360" s="245">
        <v>363.36</v>
      </c>
      <c r="J360" s="246">
        <v>4409</v>
      </c>
      <c r="K360" s="27" t="s">
        <v>280</v>
      </c>
      <c r="L360" s="27"/>
    </row>
    <row r="361" spans="1:12">
      <c r="A361" s="27" t="s">
        <v>276</v>
      </c>
      <c r="B361" s="247">
        <v>40021</v>
      </c>
      <c r="C361" s="27" t="s">
        <v>288</v>
      </c>
      <c r="D361" s="27" t="s">
        <v>289</v>
      </c>
      <c r="E361" s="27" t="s">
        <v>279</v>
      </c>
      <c r="F361" s="245">
        <v>40.299999999999997</v>
      </c>
      <c r="G361" s="245">
        <v>317.56</v>
      </c>
      <c r="H361" s="245">
        <v>79.39</v>
      </c>
      <c r="I361" s="245">
        <v>396.95</v>
      </c>
      <c r="J361" s="246">
        <v>3749</v>
      </c>
      <c r="K361" s="27" t="s">
        <v>280</v>
      </c>
      <c r="L361" s="27"/>
    </row>
    <row r="362" spans="1:12">
      <c r="A362" s="27" t="s">
        <v>276</v>
      </c>
      <c r="B362" s="247">
        <v>40021</v>
      </c>
      <c r="C362" s="27" t="s">
        <v>288</v>
      </c>
      <c r="D362" s="27" t="s">
        <v>294</v>
      </c>
      <c r="E362" s="27" t="s">
        <v>279</v>
      </c>
      <c r="F362" s="245">
        <v>37.35</v>
      </c>
      <c r="G362" s="245">
        <v>294.32</v>
      </c>
      <c r="H362" s="245">
        <v>73.58</v>
      </c>
      <c r="I362" s="245">
        <v>367.9</v>
      </c>
      <c r="J362" s="246">
        <v>3474</v>
      </c>
      <c r="K362" s="27" t="s">
        <v>280</v>
      </c>
      <c r="L362" s="27"/>
    </row>
    <row r="363" spans="1:12">
      <c r="A363" s="27" t="s">
        <v>276</v>
      </c>
      <c r="B363" s="247">
        <v>40020</v>
      </c>
      <c r="C363" s="27" t="s">
        <v>292</v>
      </c>
      <c r="D363" s="27" t="s">
        <v>281</v>
      </c>
      <c r="E363" s="27" t="s">
        <v>279</v>
      </c>
      <c r="F363" s="245">
        <v>37.01</v>
      </c>
      <c r="G363" s="245">
        <v>291.64</v>
      </c>
      <c r="H363" s="245">
        <v>72.91</v>
      </c>
      <c r="I363" s="245">
        <v>364.55</v>
      </c>
      <c r="J363" s="246">
        <v>2663</v>
      </c>
      <c r="K363" s="27" t="s">
        <v>280</v>
      </c>
      <c r="L363" s="27"/>
    </row>
    <row r="364" spans="1:12">
      <c r="A364" s="27" t="s">
        <v>276</v>
      </c>
      <c r="B364" s="247">
        <v>40020</v>
      </c>
      <c r="C364" s="27" t="s">
        <v>292</v>
      </c>
      <c r="D364" s="27" t="s">
        <v>291</v>
      </c>
      <c r="E364" s="27" t="s">
        <v>279</v>
      </c>
      <c r="F364" s="245">
        <v>31.77</v>
      </c>
      <c r="G364" s="245">
        <v>250.35</v>
      </c>
      <c r="H364" s="245">
        <v>62.59</v>
      </c>
      <c r="I364" s="245">
        <v>312.94</v>
      </c>
      <c r="J364" s="246">
        <v>4615</v>
      </c>
      <c r="K364" s="27" t="s">
        <v>280</v>
      </c>
      <c r="L364" s="27"/>
    </row>
    <row r="365" spans="1:12">
      <c r="A365" s="27" t="s">
        <v>276</v>
      </c>
      <c r="B365" s="247">
        <v>40019</v>
      </c>
      <c r="C365" s="27" t="s">
        <v>293</v>
      </c>
      <c r="D365" s="27" t="s">
        <v>286</v>
      </c>
      <c r="E365" s="27" t="s">
        <v>296</v>
      </c>
      <c r="F365" s="245">
        <v>38.299999999999997</v>
      </c>
      <c r="G365" s="245">
        <v>299.04000000000002</v>
      </c>
      <c r="H365" s="245">
        <v>74.760000000000005</v>
      </c>
      <c r="I365" s="245">
        <v>373.8</v>
      </c>
      <c r="J365" s="246">
        <v>4319</v>
      </c>
      <c r="K365" s="27" t="s">
        <v>280</v>
      </c>
      <c r="L365" s="27"/>
    </row>
    <row r="366" spans="1:12">
      <c r="A366" s="27" t="s">
        <v>276</v>
      </c>
      <c r="B366" s="247">
        <v>40018</v>
      </c>
      <c r="C366" s="27" t="s">
        <v>299</v>
      </c>
      <c r="D366" s="27" t="s">
        <v>290</v>
      </c>
      <c r="E366" s="27" t="s">
        <v>279</v>
      </c>
      <c r="F366" s="245">
        <v>33.89</v>
      </c>
      <c r="G366" s="245">
        <v>263.52999999999997</v>
      </c>
      <c r="H366" s="245">
        <v>65.88</v>
      </c>
      <c r="I366" s="245">
        <v>329.41</v>
      </c>
      <c r="J366" s="246">
        <v>4625</v>
      </c>
      <c r="K366" s="27" t="s">
        <v>280</v>
      </c>
      <c r="L366" s="27"/>
    </row>
    <row r="367" spans="1:12">
      <c r="A367" s="27" t="s">
        <v>276</v>
      </c>
      <c r="B367" s="247">
        <v>40018</v>
      </c>
      <c r="C367" s="27" t="s">
        <v>299</v>
      </c>
      <c r="D367" s="27" t="s">
        <v>283</v>
      </c>
      <c r="E367" s="27" t="s">
        <v>296</v>
      </c>
      <c r="F367" s="245">
        <v>35.97</v>
      </c>
      <c r="G367" s="245">
        <v>277.98</v>
      </c>
      <c r="H367" s="245">
        <v>69.5</v>
      </c>
      <c r="I367" s="245">
        <v>347.48</v>
      </c>
      <c r="J367" s="246">
        <v>3761</v>
      </c>
      <c r="K367" s="27" t="s">
        <v>280</v>
      </c>
      <c r="L367" s="27"/>
    </row>
    <row r="368" spans="1:12">
      <c r="A368" s="27" t="s">
        <v>276</v>
      </c>
      <c r="B368" s="247">
        <v>40017</v>
      </c>
      <c r="C368" s="27" t="s">
        <v>295</v>
      </c>
      <c r="D368" s="27" t="s">
        <v>282</v>
      </c>
      <c r="E368" s="27" t="s">
        <v>296</v>
      </c>
      <c r="F368" s="245">
        <v>34.43</v>
      </c>
      <c r="G368" s="245">
        <v>264.42</v>
      </c>
      <c r="H368" s="245">
        <v>66.11</v>
      </c>
      <c r="I368" s="245">
        <v>330.53</v>
      </c>
      <c r="J368" s="246">
        <v>4365</v>
      </c>
      <c r="K368" s="27" t="s">
        <v>280</v>
      </c>
      <c r="L368" s="27"/>
    </row>
    <row r="369" spans="1:12">
      <c r="A369" s="27" t="s">
        <v>276</v>
      </c>
      <c r="B369" s="247">
        <v>40017</v>
      </c>
      <c r="C369" s="27" t="s">
        <v>295</v>
      </c>
      <c r="D369" s="27" t="s">
        <v>287</v>
      </c>
      <c r="E369" s="27" t="s">
        <v>279</v>
      </c>
      <c r="F369" s="245">
        <v>37.82</v>
      </c>
      <c r="G369" s="245">
        <v>292.27</v>
      </c>
      <c r="H369" s="245">
        <v>73.069999999999993</v>
      </c>
      <c r="I369" s="245">
        <v>365.34</v>
      </c>
      <c r="J369" s="246">
        <v>4203</v>
      </c>
      <c r="K369" s="27" t="s">
        <v>280</v>
      </c>
      <c r="L369" s="27"/>
    </row>
    <row r="370" spans="1:12">
      <c r="A370" s="27" t="s">
        <v>276</v>
      </c>
      <c r="B370" s="247">
        <v>40017</v>
      </c>
      <c r="C370" s="27" t="s">
        <v>295</v>
      </c>
      <c r="D370" s="27" t="s">
        <v>294</v>
      </c>
      <c r="E370" s="27" t="s">
        <v>296</v>
      </c>
      <c r="F370" s="245">
        <v>34.200000000000003</v>
      </c>
      <c r="G370" s="245">
        <v>260.74</v>
      </c>
      <c r="H370" s="245">
        <v>65.19</v>
      </c>
      <c r="I370" s="245">
        <v>325.93</v>
      </c>
      <c r="J370" s="246">
        <v>2892</v>
      </c>
      <c r="K370" s="27" t="s">
        <v>280</v>
      </c>
      <c r="L370" s="27"/>
    </row>
    <row r="371" spans="1:12">
      <c r="A371" s="27" t="s">
        <v>276</v>
      </c>
      <c r="B371" s="247">
        <v>40016</v>
      </c>
      <c r="C371" s="27" t="s">
        <v>277</v>
      </c>
      <c r="D371" s="27" t="s">
        <v>283</v>
      </c>
      <c r="E371" s="27" t="s">
        <v>279</v>
      </c>
      <c r="F371" s="245">
        <v>30.95</v>
      </c>
      <c r="G371" s="245">
        <v>238.44</v>
      </c>
      <c r="H371" s="245">
        <v>59.61</v>
      </c>
      <c r="I371" s="245">
        <v>298.05</v>
      </c>
      <c r="J371" s="246">
        <v>3150</v>
      </c>
      <c r="K371" s="27" t="s">
        <v>280</v>
      </c>
      <c r="L371" s="27"/>
    </row>
    <row r="372" spans="1:12">
      <c r="A372" s="27" t="s">
        <v>276</v>
      </c>
      <c r="B372" s="247">
        <v>40015</v>
      </c>
      <c r="C372" s="27" t="s">
        <v>284</v>
      </c>
      <c r="D372" s="27" t="s">
        <v>285</v>
      </c>
      <c r="E372" s="27" t="s">
        <v>279</v>
      </c>
      <c r="F372" s="245">
        <v>33.090000000000003</v>
      </c>
      <c r="G372" s="245">
        <v>254.4</v>
      </c>
      <c r="H372" s="245">
        <v>63.6</v>
      </c>
      <c r="I372" s="245">
        <v>318</v>
      </c>
      <c r="J372" s="246">
        <v>3663</v>
      </c>
      <c r="K372" s="27" t="s">
        <v>280</v>
      </c>
      <c r="L372" s="27"/>
    </row>
    <row r="373" spans="1:12">
      <c r="A373" s="27" t="s">
        <v>276</v>
      </c>
      <c r="B373" s="247">
        <v>40015</v>
      </c>
      <c r="C373" s="27" t="s">
        <v>284</v>
      </c>
      <c r="D373" s="27" t="s">
        <v>291</v>
      </c>
      <c r="E373" s="27" t="s">
        <v>300</v>
      </c>
      <c r="F373" s="245">
        <v>34.53</v>
      </c>
      <c r="G373" s="245">
        <v>272.38</v>
      </c>
      <c r="H373" s="245">
        <v>68.09</v>
      </c>
      <c r="I373" s="245">
        <v>340.48</v>
      </c>
      <c r="J373" s="246">
        <v>4071</v>
      </c>
      <c r="K373" s="27" t="s">
        <v>280</v>
      </c>
      <c r="L373" s="27"/>
    </row>
    <row r="374" spans="1:12">
      <c r="A374" s="27" t="s">
        <v>276</v>
      </c>
      <c r="B374" s="247">
        <v>40012</v>
      </c>
      <c r="C374" s="27" t="s">
        <v>293</v>
      </c>
      <c r="D374" s="27" t="s">
        <v>278</v>
      </c>
      <c r="E374" s="27" t="s">
        <v>279</v>
      </c>
      <c r="F374" s="245">
        <v>37.619999999999997</v>
      </c>
      <c r="G374" s="245">
        <v>288.31</v>
      </c>
      <c r="H374" s="245">
        <v>72.08</v>
      </c>
      <c r="I374" s="245">
        <v>360.39</v>
      </c>
      <c r="J374" s="246">
        <v>3373</v>
      </c>
      <c r="K374" s="27" t="s">
        <v>280</v>
      </c>
      <c r="L374" s="27"/>
    </row>
    <row r="375" spans="1:12">
      <c r="A375" s="27" t="s">
        <v>276</v>
      </c>
      <c r="B375" s="247">
        <v>40012</v>
      </c>
      <c r="C375" s="27" t="s">
        <v>293</v>
      </c>
      <c r="D375" s="27" t="s">
        <v>291</v>
      </c>
      <c r="E375" s="27" t="s">
        <v>279</v>
      </c>
      <c r="F375" s="245">
        <v>34.28</v>
      </c>
      <c r="G375" s="245">
        <v>262.18</v>
      </c>
      <c r="H375" s="245">
        <v>65.55</v>
      </c>
      <c r="I375" s="245">
        <v>327.73</v>
      </c>
      <c r="J375" s="246">
        <v>3481</v>
      </c>
      <c r="K375" s="27" t="s">
        <v>280</v>
      </c>
      <c r="L375" s="27"/>
    </row>
    <row r="376" spans="1:12">
      <c r="A376" s="27" t="s">
        <v>276</v>
      </c>
      <c r="B376" s="247">
        <v>40011</v>
      </c>
      <c r="C376" s="27" t="s">
        <v>299</v>
      </c>
      <c r="D376" s="27" t="s">
        <v>290</v>
      </c>
      <c r="E376" s="27" t="s">
        <v>279</v>
      </c>
      <c r="F376" s="245">
        <v>35.630000000000003</v>
      </c>
      <c r="G376" s="245">
        <v>272.5</v>
      </c>
      <c r="H376" s="245">
        <v>68.13</v>
      </c>
      <c r="I376" s="245">
        <v>340.63</v>
      </c>
      <c r="J376" s="246">
        <v>4104</v>
      </c>
      <c r="K376" s="27" t="s">
        <v>280</v>
      </c>
      <c r="L376" s="27"/>
    </row>
    <row r="377" spans="1:12">
      <c r="A377" s="27" t="s">
        <v>276</v>
      </c>
      <c r="B377" s="247">
        <v>40011</v>
      </c>
      <c r="C377" s="27" t="s">
        <v>299</v>
      </c>
      <c r="D377" s="27" t="s">
        <v>294</v>
      </c>
      <c r="E377" s="27" t="s">
        <v>296</v>
      </c>
      <c r="F377" s="245">
        <v>39.909999999999997</v>
      </c>
      <c r="G377" s="245">
        <v>303.31</v>
      </c>
      <c r="H377" s="245">
        <v>75.83</v>
      </c>
      <c r="I377" s="245">
        <v>379.14</v>
      </c>
      <c r="J377" s="246">
        <v>2349</v>
      </c>
      <c r="K377" s="27" t="s">
        <v>280</v>
      </c>
      <c r="L377" s="27"/>
    </row>
    <row r="378" spans="1:12">
      <c r="A378" s="27" t="s">
        <v>276</v>
      </c>
      <c r="B378" s="247">
        <v>40011</v>
      </c>
      <c r="C378" s="27" t="s">
        <v>299</v>
      </c>
      <c r="D378" s="27" t="s">
        <v>283</v>
      </c>
      <c r="E378" s="27" t="s">
        <v>279</v>
      </c>
      <c r="F378" s="245">
        <v>29.65</v>
      </c>
      <c r="G378" s="245">
        <v>226.77</v>
      </c>
      <c r="H378" s="245">
        <v>56.69</v>
      </c>
      <c r="I378" s="245">
        <v>283.45999999999998</v>
      </c>
      <c r="J378" s="246">
        <v>2625</v>
      </c>
      <c r="K378" s="27" t="s">
        <v>280</v>
      </c>
      <c r="L378" s="27"/>
    </row>
    <row r="379" spans="1:12">
      <c r="A379" s="27" t="s">
        <v>276</v>
      </c>
      <c r="B379" s="247">
        <v>40010</v>
      </c>
      <c r="C379" s="27" t="s">
        <v>295</v>
      </c>
      <c r="D379" s="27" t="s">
        <v>281</v>
      </c>
      <c r="E379" s="27" t="s">
        <v>279</v>
      </c>
      <c r="F379" s="245">
        <v>25.78</v>
      </c>
      <c r="G379" s="245">
        <v>195.3</v>
      </c>
      <c r="H379" s="245">
        <v>48.83</v>
      </c>
      <c r="I379" s="245">
        <v>244.13</v>
      </c>
      <c r="J379" s="246">
        <v>2163</v>
      </c>
      <c r="K379" s="27" t="s">
        <v>280</v>
      </c>
      <c r="L379" s="27"/>
    </row>
    <row r="380" spans="1:12">
      <c r="A380" s="27" t="s">
        <v>276</v>
      </c>
      <c r="B380" s="247">
        <v>40010</v>
      </c>
      <c r="C380" s="27" t="s">
        <v>295</v>
      </c>
      <c r="D380" s="27" t="s">
        <v>297</v>
      </c>
      <c r="E380" s="27" t="s">
        <v>279</v>
      </c>
      <c r="F380" s="245">
        <v>31.25</v>
      </c>
      <c r="G380" s="245">
        <v>237.75</v>
      </c>
      <c r="H380" s="245">
        <v>59.44</v>
      </c>
      <c r="I380" s="245">
        <v>297.19</v>
      </c>
      <c r="J380" s="246">
        <v>3161</v>
      </c>
      <c r="K380" s="27" t="s">
        <v>280</v>
      </c>
      <c r="L380" s="27"/>
    </row>
    <row r="381" spans="1:12">
      <c r="A381" s="27" t="s">
        <v>276</v>
      </c>
      <c r="B381" s="247">
        <v>40010</v>
      </c>
      <c r="C381" s="27" t="s">
        <v>295</v>
      </c>
      <c r="D381" s="27" t="s">
        <v>286</v>
      </c>
      <c r="E381" s="27" t="s">
        <v>279</v>
      </c>
      <c r="F381" s="245">
        <v>35.049999999999997</v>
      </c>
      <c r="G381" s="245">
        <v>266.66000000000003</v>
      </c>
      <c r="H381" s="245">
        <v>66.67</v>
      </c>
      <c r="I381" s="245">
        <v>333.33</v>
      </c>
      <c r="J381" s="246">
        <v>3764</v>
      </c>
      <c r="K381" s="27" t="s">
        <v>280</v>
      </c>
      <c r="L381" s="27"/>
    </row>
    <row r="382" spans="1:12">
      <c r="A382" s="27" t="s">
        <v>276</v>
      </c>
      <c r="B382" s="247">
        <v>40010</v>
      </c>
      <c r="C382" s="27" t="s">
        <v>295</v>
      </c>
      <c r="D382" s="27" t="s">
        <v>289</v>
      </c>
      <c r="E382" s="27" t="s">
        <v>279</v>
      </c>
      <c r="F382" s="245">
        <v>44.88</v>
      </c>
      <c r="G382" s="245">
        <v>341.45</v>
      </c>
      <c r="H382" s="245">
        <v>85.36</v>
      </c>
      <c r="I382" s="245">
        <v>426.81</v>
      </c>
      <c r="J382" s="246">
        <v>3172</v>
      </c>
      <c r="K382" s="27" t="s">
        <v>280</v>
      </c>
      <c r="L382" s="27"/>
    </row>
    <row r="383" spans="1:12">
      <c r="A383" s="27" t="s">
        <v>276</v>
      </c>
      <c r="B383" s="247">
        <v>40010</v>
      </c>
      <c r="C383" s="27" t="s">
        <v>295</v>
      </c>
      <c r="D383" s="27" t="s">
        <v>287</v>
      </c>
      <c r="E383" s="27" t="s">
        <v>279</v>
      </c>
      <c r="F383" s="245">
        <v>30.59</v>
      </c>
      <c r="G383" s="245">
        <v>232.73</v>
      </c>
      <c r="H383" s="245">
        <v>58.18</v>
      </c>
      <c r="I383" s="245">
        <v>290.91000000000003</v>
      </c>
      <c r="J383" s="246">
        <v>3600</v>
      </c>
      <c r="K383" s="27" t="s">
        <v>280</v>
      </c>
      <c r="L383" s="27"/>
    </row>
    <row r="384" spans="1:12">
      <c r="A384" s="27" t="s">
        <v>276</v>
      </c>
      <c r="B384" s="247">
        <v>40009</v>
      </c>
      <c r="C384" s="27" t="s">
        <v>277</v>
      </c>
      <c r="D384" s="27" t="s">
        <v>282</v>
      </c>
      <c r="E384" s="27" t="s">
        <v>279</v>
      </c>
      <c r="F384" s="245">
        <v>31.8</v>
      </c>
      <c r="G384" s="245">
        <v>240.92</v>
      </c>
      <c r="H384" s="245">
        <v>60.23</v>
      </c>
      <c r="I384" s="245">
        <v>301.14999999999998</v>
      </c>
      <c r="J384" s="246">
        <v>3803</v>
      </c>
      <c r="K384" s="27" t="s">
        <v>280</v>
      </c>
      <c r="L384" s="27"/>
    </row>
    <row r="385" spans="1:12">
      <c r="A385" s="27" t="s">
        <v>276</v>
      </c>
      <c r="B385" s="247">
        <v>40009</v>
      </c>
      <c r="C385" s="27" t="s">
        <v>277</v>
      </c>
      <c r="D385" s="27" t="s">
        <v>291</v>
      </c>
      <c r="E385" s="27" t="s">
        <v>279</v>
      </c>
      <c r="F385" s="245">
        <v>34.42</v>
      </c>
      <c r="G385" s="245">
        <v>261.86</v>
      </c>
      <c r="H385" s="245">
        <v>65.47</v>
      </c>
      <c r="I385" s="245">
        <v>327.33</v>
      </c>
      <c r="J385" s="246">
        <v>2864</v>
      </c>
      <c r="K385" s="27" t="s">
        <v>280</v>
      </c>
      <c r="L385" s="27"/>
    </row>
    <row r="386" spans="1:12">
      <c r="A386" s="27" t="s">
        <v>276</v>
      </c>
      <c r="B386" s="247">
        <v>40007</v>
      </c>
      <c r="C386" s="27" t="s">
        <v>288</v>
      </c>
      <c r="D386" s="27" t="s">
        <v>287</v>
      </c>
      <c r="E386" s="27" t="s">
        <v>279</v>
      </c>
      <c r="F386" s="245">
        <v>36.21</v>
      </c>
      <c r="G386" s="245">
        <v>275.2</v>
      </c>
      <c r="H386" s="245">
        <v>68.8</v>
      </c>
      <c r="I386" s="245">
        <v>344</v>
      </c>
      <c r="J386" s="246">
        <v>3085</v>
      </c>
      <c r="K386" s="27" t="s">
        <v>280</v>
      </c>
      <c r="L386" s="27"/>
    </row>
    <row r="387" spans="1:12">
      <c r="A387" s="27" t="s">
        <v>276</v>
      </c>
      <c r="B387" s="247">
        <v>40007</v>
      </c>
      <c r="C387" s="27" t="s">
        <v>288</v>
      </c>
      <c r="D387" s="27" t="s">
        <v>283</v>
      </c>
      <c r="E387" s="27" t="s">
        <v>279</v>
      </c>
      <c r="F387" s="245">
        <v>36.14</v>
      </c>
      <c r="G387" s="245">
        <v>274.66000000000003</v>
      </c>
      <c r="H387" s="245">
        <v>68.67</v>
      </c>
      <c r="I387" s="245">
        <v>343.33</v>
      </c>
      <c r="J387" s="246">
        <v>2238</v>
      </c>
      <c r="K387" s="27" t="s">
        <v>280</v>
      </c>
      <c r="L387" s="27"/>
    </row>
    <row r="388" spans="1:12">
      <c r="A388" s="27" t="s">
        <v>276</v>
      </c>
      <c r="B388" s="247">
        <v>40006</v>
      </c>
      <c r="C388" s="27" t="s">
        <v>292</v>
      </c>
      <c r="D388" s="27" t="s">
        <v>285</v>
      </c>
      <c r="E388" s="27" t="s">
        <v>279</v>
      </c>
      <c r="F388" s="245">
        <v>30.77</v>
      </c>
      <c r="G388" s="245">
        <v>233.86</v>
      </c>
      <c r="H388" s="245">
        <v>58.47</v>
      </c>
      <c r="I388" s="245">
        <v>292.33</v>
      </c>
      <c r="J388" s="246">
        <v>3176</v>
      </c>
      <c r="K388" s="27" t="s">
        <v>280</v>
      </c>
      <c r="L388" s="27"/>
    </row>
    <row r="389" spans="1:12">
      <c r="A389" s="27" t="s">
        <v>276</v>
      </c>
      <c r="B389" s="247">
        <v>40006</v>
      </c>
      <c r="C389" s="27" t="s">
        <v>292</v>
      </c>
      <c r="D389" s="27" t="s">
        <v>278</v>
      </c>
      <c r="E389" s="27" t="s">
        <v>296</v>
      </c>
      <c r="F389" s="245">
        <v>19.21</v>
      </c>
      <c r="G389" s="245">
        <v>145.07</v>
      </c>
      <c r="H389" s="245">
        <v>36.270000000000003</v>
      </c>
      <c r="I389" s="245">
        <v>181.34</v>
      </c>
      <c r="J389" s="246">
        <v>2927</v>
      </c>
      <c r="K389" s="27" t="s">
        <v>280</v>
      </c>
      <c r="L389" s="27"/>
    </row>
    <row r="390" spans="1:12">
      <c r="A390" s="27" t="s">
        <v>276</v>
      </c>
      <c r="B390" s="247">
        <v>40006</v>
      </c>
      <c r="C390" s="27" t="s">
        <v>292</v>
      </c>
      <c r="D390" s="27" t="s">
        <v>294</v>
      </c>
      <c r="E390" s="27" t="s">
        <v>296</v>
      </c>
      <c r="F390" s="245">
        <v>36.65</v>
      </c>
      <c r="G390" s="245">
        <v>276.77999999999997</v>
      </c>
      <c r="H390" s="245">
        <v>69.19</v>
      </c>
      <c r="I390" s="245">
        <v>345.97</v>
      </c>
      <c r="J390" s="246">
        <v>1670</v>
      </c>
      <c r="K390" s="27" t="s">
        <v>280</v>
      </c>
      <c r="L390" s="27"/>
    </row>
    <row r="391" spans="1:12">
      <c r="A391" s="27" t="s">
        <v>276</v>
      </c>
      <c r="B391" s="247">
        <v>40005</v>
      </c>
      <c r="C391" s="27" t="s">
        <v>293</v>
      </c>
      <c r="D391" s="27" t="s">
        <v>291</v>
      </c>
      <c r="E391" s="27" t="s">
        <v>296</v>
      </c>
      <c r="F391" s="245">
        <v>29.99</v>
      </c>
      <c r="G391" s="245">
        <v>226.48</v>
      </c>
      <c r="H391" s="245">
        <v>56.62</v>
      </c>
      <c r="I391" s="245">
        <v>283.10000000000002</v>
      </c>
      <c r="J391" s="246">
        <v>2276</v>
      </c>
      <c r="K391" s="27" t="s">
        <v>280</v>
      </c>
      <c r="L391" s="27"/>
    </row>
    <row r="392" spans="1:12">
      <c r="A392" s="27" t="s">
        <v>276</v>
      </c>
      <c r="B392" s="247">
        <v>40004</v>
      </c>
      <c r="C392" s="27" t="s">
        <v>299</v>
      </c>
      <c r="D392" s="27" t="s">
        <v>285</v>
      </c>
      <c r="E392" s="27" t="s">
        <v>279</v>
      </c>
      <c r="F392" s="245">
        <v>5.75</v>
      </c>
      <c r="G392" s="245">
        <v>44.02</v>
      </c>
      <c r="H392" s="245">
        <v>11.01</v>
      </c>
      <c r="I392" s="245">
        <v>55.03</v>
      </c>
      <c r="J392" s="246">
        <v>3054</v>
      </c>
      <c r="K392" s="27" t="s">
        <v>280</v>
      </c>
      <c r="L392" s="27"/>
    </row>
    <row r="393" spans="1:12">
      <c r="A393" s="27" t="s">
        <v>276</v>
      </c>
      <c r="B393" s="247">
        <v>40004</v>
      </c>
      <c r="C393" s="27" t="s">
        <v>299</v>
      </c>
      <c r="D393" s="27" t="s">
        <v>287</v>
      </c>
      <c r="E393" s="27" t="s">
        <v>279</v>
      </c>
      <c r="F393" s="245">
        <v>25.06</v>
      </c>
      <c r="G393" s="245">
        <v>191.86</v>
      </c>
      <c r="H393" s="245">
        <v>47.97</v>
      </c>
      <c r="I393" s="245">
        <v>239.83</v>
      </c>
      <c r="J393" s="246">
        <v>2477</v>
      </c>
      <c r="K393" s="27" t="s">
        <v>280</v>
      </c>
      <c r="L393" s="27"/>
    </row>
    <row r="394" spans="1:12">
      <c r="A394" s="27" t="s">
        <v>276</v>
      </c>
      <c r="B394" s="247">
        <v>40003</v>
      </c>
      <c r="C394" s="27" t="s">
        <v>295</v>
      </c>
      <c r="D394" s="27" t="s">
        <v>290</v>
      </c>
      <c r="E394" s="27" t="s">
        <v>296</v>
      </c>
      <c r="F394" s="245">
        <v>34.58</v>
      </c>
      <c r="G394" s="245">
        <v>263.08</v>
      </c>
      <c r="H394" s="245">
        <v>65.77</v>
      </c>
      <c r="I394" s="245">
        <v>328.85</v>
      </c>
      <c r="J394" s="246">
        <v>3538</v>
      </c>
      <c r="K394" s="27" t="s">
        <v>280</v>
      </c>
      <c r="L394" s="27"/>
    </row>
    <row r="395" spans="1:12">
      <c r="A395" s="27" t="s">
        <v>276</v>
      </c>
      <c r="B395" s="247">
        <v>40003</v>
      </c>
      <c r="C395" s="27" t="s">
        <v>295</v>
      </c>
      <c r="D395" s="27" t="s">
        <v>283</v>
      </c>
      <c r="E395" s="27" t="s">
        <v>279</v>
      </c>
      <c r="F395" s="245">
        <v>25.05</v>
      </c>
      <c r="G395" s="245">
        <v>191.78</v>
      </c>
      <c r="H395" s="245">
        <v>47.95</v>
      </c>
      <c r="I395" s="245">
        <v>239.72</v>
      </c>
      <c r="J395" s="246">
        <v>1768</v>
      </c>
      <c r="K395" s="27" t="s">
        <v>280</v>
      </c>
      <c r="L395" s="27"/>
    </row>
    <row r="396" spans="1:12">
      <c r="A396" s="27" t="s">
        <v>276</v>
      </c>
      <c r="B396" s="247">
        <v>40002</v>
      </c>
      <c r="C396" s="27" t="s">
        <v>277</v>
      </c>
      <c r="D396" s="27" t="s">
        <v>286</v>
      </c>
      <c r="E396" s="27" t="s">
        <v>279</v>
      </c>
      <c r="F396" s="245">
        <v>34.49</v>
      </c>
      <c r="G396" s="245">
        <v>265.99</v>
      </c>
      <c r="H396" s="245">
        <v>66.5</v>
      </c>
      <c r="I396" s="245">
        <v>332.49</v>
      </c>
      <c r="J396" s="246">
        <v>3261</v>
      </c>
      <c r="K396" s="27" t="s">
        <v>280</v>
      </c>
      <c r="L396" s="27"/>
    </row>
    <row r="397" spans="1:12">
      <c r="A397" s="27" t="s">
        <v>276</v>
      </c>
      <c r="B397" s="247">
        <v>40002</v>
      </c>
      <c r="C397" s="27" t="s">
        <v>277</v>
      </c>
      <c r="D397" s="27" t="s">
        <v>287</v>
      </c>
      <c r="E397" s="27" t="s">
        <v>279</v>
      </c>
      <c r="F397" s="245">
        <v>35.54</v>
      </c>
      <c r="G397" s="245">
        <v>274.08</v>
      </c>
      <c r="H397" s="245">
        <v>68.52</v>
      </c>
      <c r="I397" s="245">
        <v>342.6</v>
      </c>
      <c r="J397" s="246">
        <v>2056</v>
      </c>
      <c r="K397" s="27" t="s">
        <v>280</v>
      </c>
      <c r="L397" s="27"/>
    </row>
    <row r="398" spans="1:12">
      <c r="A398" s="27" t="s">
        <v>276</v>
      </c>
      <c r="B398" s="247">
        <v>40001</v>
      </c>
      <c r="C398" s="27" t="s">
        <v>284</v>
      </c>
      <c r="D398" s="27" t="s">
        <v>297</v>
      </c>
      <c r="E398" s="27" t="s">
        <v>279</v>
      </c>
      <c r="F398" s="245">
        <v>36.9</v>
      </c>
      <c r="G398" s="245">
        <v>284.57</v>
      </c>
      <c r="H398" s="245">
        <v>71.14</v>
      </c>
      <c r="I398" s="245">
        <v>355.71</v>
      </c>
      <c r="J398" s="246">
        <v>2666</v>
      </c>
      <c r="K398" s="27" t="s">
        <v>280</v>
      </c>
      <c r="L398" s="27"/>
    </row>
    <row r="399" spans="1:12">
      <c r="A399" s="27" t="s">
        <v>276</v>
      </c>
      <c r="B399" s="247">
        <v>40001</v>
      </c>
      <c r="C399" s="27" t="s">
        <v>284</v>
      </c>
      <c r="D399" s="27" t="s">
        <v>282</v>
      </c>
      <c r="E399" s="27" t="s">
        <v>296</v>
      </c>
      <c r="F399" s="245">
        <v>37.56</v>
      </c>
      <c r="G399" s="245">
        <v>288.45999999999998</v>
      </c>
      <c r="H399" s="245">
        <v>72.11</v>
      </c>
      <c r="I399" s="245">
        <v>360.57</v>
      </c>
      <c r="J399" s="246">
        <v>3296</v>
      </c>
      <c r="K399" s="27" t="s">
        <v>280</v>
      </c>
      <c r="L399" s="27"/>
    </row>
    <row r="400" spans="1:12">
      <c r="A400" s="27" t="s">
        <v>276</v>
      </c>
      <c r="B400" s="247">
        <v>40001</v>
      </c>
      <c r="C400" s="27" t="s">
        <v>284</v>
      </c>
      <c r="D400" s="27" t="s">
        <v>291</v>
      </c>
      <c r="E400" s="27" t="s">
        <v>279</v>
      </c>
      <c r="F400" s="245">
        <v>34.61</v>
      </c>
      <c r="G400" s="245">
        <v>266.91000000000003</v>
      </c>
      <c r="H400" s="245">
        <v>66.73</v>
      </c>
      <c r="I400" s="245">
        <v>333.64</v>
      </c>
      <c r="J400" s="246">
        <v>1773</v>
      </c>
      <c r="K400" s="27" t="s">
        <v>280</v>
      </c>
      <c r="L400" s="27"/>
    </row>
    <row r="401" spans="1:12">
      <c r="A401" s="27" t="s">
        <v>276</v>
      </c>
      <c r="B401" s="247">
        <v>39999</v>
      </c>
      <c r="C401" s="27" t="s">
        <v>292</v>
      </c>
      <c r="D401" s="27" t="s">
        <v>289</v>
      </c>
      <c r="E401" s="27" t="s">
        <v>296</v>
      </c>
      <c r="F401" s="245">
        <v>33.729999999999997</v>
      </c>
      <c r="G401" s="245">
        <v>261.48</v>
      </c>
      <c r="H401" s="245">
        <v>65.37</v>
      </c>
      <c r="I401" s="245">
        <v>326.85000000000002</v>
      </c>
      <c r="J401" s="246">
        <v>2530</v>
      </c>
      <c r="K401" s="27" t="s">
        <v>280</v>
      </c>
      <c r="L401" s="27"/>
    </row>
    <row r="402" spans="1:12">
      <c r="A402" s="27" t="s">
        <v>276</v>
      </c>
      <c r="B402" s="247">
        <v>39999</v>
      </c>
      <c r="C402" s="27" t="s">
        <v>292</v>
      </c>
      <c r="D402" s="27" t="s">
        <v>287</v>
      </c>
      <c r="E402" s="27" t="s">
        <v>279</v>
      </c>
      <c r="F402" s="245">
        <v>34.619999999999997</v>
      </c>
      <c r="G402" s="245">
        <v>270.02999999999997</v>
      </c>
      <c r="H402" s="245">
        <v>67.510000000000005</v>
      </c>
      <c r="I402" s="245">
        <v>337.54</v>
      </c>
      <c r="J402" s="246">
        <v>1459</v>
      </c>
      <c r="K402" s="27" t="s">
        <v>280</v>
      </c>
      <c r="L402" s="27"/>
    </row>
    <row r="403" spans="1:12">
      <c r="A403" s="27" t="s">
        <v>276</v>
      </c>
      <c r="B403" s="247">
        <v>39999</v>
      </c>
      <c r="C403" s="27" t="s">
        <v>292</v>
      </c>
      <c r="D403" s="27" t="s">
        <v>294</v>
      </c>
      <c r="E403" s="27" t="s">
        <v>279</v>
      </c>
      <c r="F403" s="245">
        <v>31.29</v>
      </c>
      <c r="G403" s="245">
        <v>243.06</v>
      </c>
      <c r="H403" s="245">
        <v>60.77</v>
      </c>
      <c r="I403" s="245">
        <v>303.82</v>
      </c>
      <c r="J403" s="246">
        <v>1049</v>
      </c>
      <c r="K403" s="27" t="s">
        <v>280</v>
      </c>
      <c r="L403" s="27"/>
    </row>
    <row r="404" spans="1:12">
      <c r="A404" s="27" t="s">
        <v>276</v>
      </c>
      <c r="B404" s="247">
        <v>39997</v>
      </c>
      <c r="C404" s="27" t="s">
        <v>299</v>
      </c>
      <c r="D404" s="27" t="s">
        <v>281</v>
      </c>
      <c r="E404" s="27" t="s">
        <v>279</v>
      </c>
      <c r="F404" s="245">
        <v>31.67</v>
      </c>
      <c r="G404" s="245">
        <v>247.53</v>
      </c>
      <c r="H404" s="245">
        <v>61.88</v>
      </c>
      <c r="I404" s="245">
        <v>309.41000000000003</v>
      </c>
      <c r="J404" s="246">
        <v>1641</v>
      </c>
      <c r="K404" s="27" t="s">
        <v>280</v>
      </c>
      <c r="L404" s="27"/>
    </row>
    <row r="405" spans="1:12">
      <c r="A405" s="27" t="s">
        <v>276</v>
      </c>
      <c r="B405" s="247">
        <v>39997</v>
      </c>
      <c r="C405" s="27" t="s">
        <v>299</v>
      </c>
      <c r="D405" s="27" t="s">
        <v>291</v>
      </c>
      <c r="E405" s="27" t="s">
        <v>279</v>
      </c>
      <c r="F405" s="245">
        <v>35.68</v>
      </c>
      <c r="G405" s="245">
        <v>280.3</v>
      </c>
      <c r="H405" s="245">
        <v>70.08</v>
      </c>
      <c r="I405" s="245">
        <v>350.38</v>
      </c>
      <c r="J405" s="246">
        <v>1193</v>
      </c>
      <c r="K405" s="27" t="s">
        <v>280</v>
      </c>
      <c r="L405" s="27"/>
    </row>
    <row r="406" spans="1:12">
      <c r="A406" s="27" t="s">
        <v>276</v>
      </c>
      <c r="B406" s="247">
        <v>39997</v>
      </c>
      <c r="C406" s="27" t="s">
        <v>299</v>
      </c>
      <c r="D406" s="27" t="s">
        <v>291</v>
      </c>
      <c r="E406" s="27" t="s">
        <v>300</v>
      </c>
      <c r="F406" s="245">
        <v>0.04</v>
      </c>
      <c r="G406" s="245">
        <v>0.32</v>
      </c>
      <c r="H406" s="245">
        <v>0.08</v>
      </c>
      <c r="I406" s="245">
        <v>0.4</v>
      </c>
      <c r="J406" s="246">
        <v>1193</v>
      </c>
      <c r="K406" s="27" t="s">
        <v>280</v>
      </c>
      <c r="L406" s="27"/>
    </row>
    <row r="407" spans="1:12">
      <c r="A407" s="27" t="s">
        <v>276</v>
      </c>
      <c r="B407" s="247">
        <v>39997</v>
      </c>
      <c r="C407" s="27" t="s">
        <v>299</v>
      </c>
      <c r="D407" s="27" t="s">
        <v>283</v>
      </c>
      <c r="E407" s="27" t="s">
        <v>279</v>
      </c>
      <c r="F407" s="245">
        <v>33.130000000000003</v>
      </c>
      <c r="G407" s="245">
        <v>258.94</v>
      </c>
      <c r="H407" s="245">
        <v>64.73</v>
      </c>
      <c r="I407" s="245">
        <v>323.68</v>
      </c>
      <c r="J407" s="246">
        <v>1248</v>
      </c>
      <c r="K407" s="27" t="s">
        <v>280</v>
      </c>
      <c r="L407" s="27"/>
    </row>
    <row r="408" spans="1:12">
      <c r="A408" s="27" t="s">
        <v>276</v>
      </c>
      <c r="B408" s="247">
        <v>39996</v>
      </c>
      <c r="C408" s="27" t="s">
        <v>295</v>
      </c>
      <c r="D408" s="27" t="s">
        <v>294</v>
      </c>
      <c r="E408" s="27" t="s">
        <v>296</v>
      </c>
      <c r="F408" s="245">
        <v>28.57</v>
      </c>
      <c r="G408" s="245">
        <v>223.08</v>
      </c>
      <c r="H408" s="245">
        <v>55.77</v>
      </c>
      <c r="I408" s="245">
        <v>278.85000000000002</v>
      </c>
      <c r="J408" s="246">
        <v>519</v>
      </c>
      <c r="K408" s="27" t="s">
        <v>280</v>
      </c>
      <c r="L408" s="27"/>
    </row>
    <row r="409" spans="1:12">
      <c r="A409" s="27" t="s">
        <v>276</v>
      </c>
      <c r="B409" s="247">
        <v>39995</v>
      </c>
      <c r="C409" s="27" t="s">
        <v>277</v>
      </c>
      <c r="D409" s="27" t="s">
        <v>290</v>
      </c>
      <c r="E409" s="27" t="s">
        <v>296</v>
      </c>
      <c r="F409" s="245">
        <v>39.270000000000003</v>
      </c>
      <c r="G409" s="245">
        <v>306.62</v>
      </c>
      <c r="H409" s="245">
        <v>76.66</v>
      </c>
      <c r="I409" s="245">
        <v>383.27</v>
      </c>
      <c r="J409" s="246">
        <v>2996</v>
      </c>
      <c r="K409" s="27" t="s">
        <v>280</v>
      </c>
      <c r="L409" s="27"/>
    </row>
    <row r="410" spans="1:12">
      <c r="A410" s="27" t="s">
        <v>276</v>
      </c>
      <c r="B410" s="247">
        <v>39995</v>
      </c>
      <c r="C410" s="27" t="s">
        <v>277</v>
      </c>
      <c r="D410" s="27" t="s">
        <v>287</v>
      </c>
      <c r="E410" s="27" t="s">
        <v>279</v>
      </c>
      <c r="F410" s="245">
        <v>33.46</v>
      </c>
      <c r="G410" s="245">
        <v>262.86</v>
      </c>
      <c r="H410" s="245">
        <v>65.72</v>
      </c>
      <c r="I410" s="245">
        <v>328.58</v>
      </c>
      <c r="J410" s="246">
        <v>846</v>
      </c>
      <c r="K410" s="27" t="s">
        <v>280</v>
      </c>
      <c r="L410" s="27"/>
    </row>
    <row r="411" spans="1:12">
      <c r="A411" s="27" t="s">
        <v>276</v>
      </c>
      <c r="B411" s="247">
        <v>39994</v>
      </c>
      <c r="C411" s="27" t="s">
        <v>284</v>
      </c>
      <c r="D411" s="27" t="s">
        <v>297</v>
      </c>
      <c r="E411" s="27" t="s">
        <v>302</v>
      </c>
      <c r="F411" s="245">
        <v>0</v>
      </c>
      <c r="G411" s="245">
        <v>67.08</v>
      </c>
      <c r="H411" s="245">
        <v>16.77</v>
      </c>
      <c r="I411" s="245">
        <v>83.85</v>
      </c>
      <c r="J411" s="246">
        <v>2126</v>
      </c>
      <c r="K411" s="27" t="s">
        <v>280</v>
      </c>
      <c r="L411" s="27"/>
    </row>
    <row r="412" spans="1:12">
      <c r="A412" s="27" t="s">
        <v>276</v>
      </c>
      <c r="B412" s="247">
        <v>39994</v>
      </c>
      <c r="C412" s="27" t="s">
        <v>284</v>
      </c>
      <c r="D412" s="27" t="s">
        <v>291</v>
      </c>
      <c r="E412" s="27" t="s">
        <v>279</v>
      </c>
      <c r="F412" s="245">
        <v>35.340000000000003</v>
      </c>
      <c r="G412" s="245">
        <v>278.19</v>
      </c>
      <c r="H412" s="245">
        <v>69.55</v>
      </c>
      <c r="I412" s="245">
        <v>347.74</v>
      </c>
      <c r="J412" s="246">
        <v>1193</v>
      </c>
      <c r="K412" s="27" t="s">
        <v>280</v>
      </c>
      <c r="L412" s="27"/>
    </row>
    <row r="413" spans="1:12">
      <c r="A413" s="27" t="s">
        <v>276</v>
      </c>
      <c r="B413" s="247">
        <v>39993</v>
      </c>
      <c r="C413" s="27" t="s">
        <v>288</v>
      </c>
      <c r="D413" s="27" t="s">
        <v>285</v>
      </c>
      <c r="E413" s="27" t="s">
        <v>279</v>
      </c>
      <c r="F413" s="245">
        <v>33.049999999999997</v>
      </c>
      <c r="G413" s="245">
        <v>259.64</v>
      </c>
      <c r="H413" s="245">
        <v>64.91</v>
      </c>
      <c r="I413" s="245">
        <v>324.55</v>
      </c>
      <c r="J413" s="246">
        <v>2509</v>
      </c>
      <c r="K413" s="27" t="s">
        <v>280</v>
      </c>
      <c r="L413" s="27"/>
    </row>
    <row r="414" spans="1:12">
      <c r="A414" s="27" t="s">
        <v>276</v>
      </c>
      <c r="B414" s="247">
        <v>39993</v>
      </c>
      <c r="C414" s="27" t="s">
        <v>288</v>
      </c>
      <c r="D414" s="27" t="s">
        <v>282</v>
      </c>
      <c r="E414" s="27" t="s">
        <v>279</v>
      </c>
      <c r="F414" s="245">
        <v>31.64</v>
      </c>
      <c r="G414" s="245">
        <v>249.07</v>
      </c>
      <c r="H414" s="245">
        <v>62.27</v>
      </c>
      <c r="I414" s="245">
        <v>311.33999999999997</v>
      </c>
      <c r="J414" s="246">
        <v>2742</v>
      </c>
      <c r="K414" s="27" t="s">
        <v>280</v>
      </c>
      <c r="L414" s="27"/>
    </row>
    <row r="415" spans="1:12">
      <c r="A415" s="27" t="s">
        <v>276</v>
      </c>
      <c r="B415" s="247">
        <v>39993</v>
      </c>
      <c r="C415" s="27" t="s">
        <v>288</v>
      </c>
      <c r="D415" s="27" t="s">
        <v>286</v>
      </c>
      <c r="E415" s="27" t="s">
        <v>279</v>
      </c>
      <c r="F415" s="245">
        <v>29.59</v>
      </c>
      <c r="G415" s="245">
        <v>232.93</v>
      </c>
      <c r="H415" s="245">
        <v>58.23</v>
      </c>
      <c r="I415" s="245">
        <v>291.16000000000003</v>
      </c>
      <c r="J415" s="246">
        <v>2766</v>
      </c>
      <c r="K415" s="27" t="s">
        <v>280</v>
      </c>
      <c r="L415" s="27"/>
    </row>
    <row r="416" spans="1:12">
      <c r="A416" s="27" t="s">
        <v>276</v>
      </c>
      <c r="B416" s="247">
        <v>39993</v>
      </c>
      <c r="C416" s="27" t="s">
        <v>288</v>
      </c>
      <c r="D416" s="27" t="s">
        <v>283</v>
      </c>
      <c r="E416" s="27" t="s">
        <v>279</v>
      </c>
      <c r="F416" s="245">
        <v>36.68</v>
      </c>
      <c r="G416" s="245">
        <v>288.16000000000003</v>
      </c>
      <c r="H416" s="245">
        <v>72.040000000000006</v>
      </c>
      <c r="I416" s="245">
        <v>360.2</v>
      </c>
      <c r="J416" s="246">
        <v>697</v>
      </c>
      <c r="K416" s="27" t="s">
        <v>280</v>
      </c>
      <c r="L416" s="27"/>
    </row>
    <row r="417" spans="1:12">
      <c r="A417" s="27" t="s">
        <v>276</v>
      </c>
      <c r="B417" s="247">
        <v>39992</v>
      </c>
      <c r="C417" s="27" t="s">
        <v>292</v>
      </c>
      <c r="D417" s="27" t="s">
        <v>278</v>
      </c>
      <c r="E417" s="27" t="s">
        <v>279</v>
      </c>
      <c r="F417" s="245">
        <v>27.62</v>
      </c>
      <c r="G417" s="245">
        <v>216.98</v>
      </c>
      <c r="H417" s="245">
        <v>54.24</v>
      </c>
      <c r="I417" s="245">
        <v>271.22000000000003</v>
      </c>
      <c r="J417" s="246">
        <v>2333</v>
      </c>
      <c r="K417" s="27" t="s">
        <v>280</v>
      </c>
      <c r="L417" s="27"/>
    </row>
    <row r="418" spans="1:12">
      <c r="A418" s="27" t="s">
        <v>276</v>
      </c>
      <c r="B418" s="247">
        <v>39991</v>
      </c>
      <c r="C418" s="27" t="s">
        <v>293</v>
      </c>
      <c r="D418" s="27" t="s">
        <v>297</v>
      </c>
      <c r="E418" s="27" t="s">
        <v>279</v>
      </c>
      <c r="F418" s="245">
        <v>30.23</v>
      </c>
      <c r="G418" s="245">
        <v>236.52</v>
      </c>
      <c r="H418" s="245">
        <v>59.13</v>
      </c>
      <c r="I418" s="245">
        <v>295.64999999999998</v>
      </c>
      <c r="J418" s="246">
        <v>2111</v>
      </c>
      <c r="K418" s="27" t="s">
        <v>280</v>
      </c>
      <c r="L418" s="27"/>
    </row>
    <row r="419" spans="1:12">
      <c r="A419" s="27" t="s">
        <v>276</v>
      </c>
      <c r="B419" s="247">
        <v>39991</v>
      </c>
      <c r="C419" s="27" t="s">
        <v>293</v>
      </c>
      <c r="D419" s="27" t="s">
        <v>287</v>
      </c>
      <c r="E419" s="27" t="s">
        <v>279</v>
      </c>
      <c r="F419" s="245">
        <v>34.72</v>
      </c>
      <c r="G419" s="245">
        <v>271.64999999999998</v>
      </c>
      <c r="H419" s="245">
        <v>67.91</v>
      </c>
      <c r="I419" s="245">
        <v>339.56</v>
      </c>
      <c r="J419" s="246">
        <v>434</v>
      </c>
      <c r="K419" s="27" t="s">
        <v>280</v>
      </c>
      <c r="L419" s="27"/>
    </row>
    <row r="420" spans="1:12">
      <c r="A420" s="27" t="s">
        <v>276</v>
      </c>
      <c r="B420" s="247">
        <v>39989</v>
      </c>
      <c r="C420" s="27" t="s">
        <v>295</v>
      </c>
      <c r="D420" s="27" t="s">
        <v>289</v>
      </c>
      <c r="E420" s="27" t="s">
        <v>279</v>
      </c>
      <c r="F420" s="245">
        <v>29.97</v>
      </c>
      <c r="G420" s="245">
        <v>234.49</v>
      </c>
      <c r="H420" s="245">
        <v>58.62</v>
      </c>
      <c r="I420" s="245">
        <v>293.11</v>
      </c>
      <c r="J420" s="246">
        <v>1984</v>
      </c>
      <c r="K420" s="27" t="s">
        <v>280</v>
      </c>
      <c r="L420" s="27"/>
    </row>
    <row r="421" spans="1:12">
      <c r="A421" s="27" t="s">
        <v>276</v>
      </c>
      <c r="B421" s="247">
        <v>39989</v>
      </c>
      <c r="C421" s="27" t="s">
        <v>295</v>
      </c>
      <c r="D421" s="27" t="s">
        <v>298</v>
      </c>
      <c r="E421" s="27" t="s">
        <v>279</v>
      </c>
      <c r="F421" s="245">
        <v>30.35</v>
      </c>
      <c r="G421" s="245">
        <v>237.46</v>
      </c>
      <c r="H421" s="245">
        <v>59.37</v>
      </c>
      <c r="I421" s="245">
        <v>296.82</v>
      </c>
      <c r="J421" s="246">
        <v>39</v>
      </c>
      <c r="K421" s="27" t="s">
        <v>280</v>
      </c>
      <c r="L421" s="27"/>
    </row>
    <row r="422" spans="1:12">
      <c r="A422" s="27" t="s">
        <v>276</v>
      </c>
      <c r="B422" s="247">
        <v>39989</v>
      </c>
      <c r="C422" s="27" t="s">
        <v>295</v>
      </c>
      <c r="D422" s="27" t="s">
        <v>294</v>
      </c>
      <c r="E422" s="27" t="s">
        <v>279</v>
      </c>
      <c r="F422" s="245">
        <v>29.55</v>
      </c>
      <c r="G422" s="245">
        <v>231.2</v>
      </c>
      <c r="H422" s="245">
        <v>57.8</v>
      </c>
      <c r="I422" s="245">
        <v>289</v>
      </c>
      <c r="J422" s="246">
        <v>35</v>
      </c>
      <c r="K422" s="27" t="s">
        <v>280</v>
      </c>
      <c r="L422" s="27"/>
    </row>
    <row r="423" spans="1:12">
      <c r="A423" s="27" t="s">
        <v>276</v>
      </c>
      <c r="B423" s="247">
        <v>39988</v>
      </c>
      <c r="C423" s="27" t="s">
        <v>277</v>
      </c>
      <c r="D423" s="27" t="s">
        <v>290</v>
      </c>
      <c r="E423" s="27" t="s">
        <v>296</v>
      </c>
      <c r="F423" s="245">
        <v>31.47</v>
      </c>
      <c r="G423" s="245">
        <v>251</v>
      </c>
      <c r="H423" s="245">
        <v>62.75</v>
      </c>
      <c r="I423" s="245">
        <v>313.75</v>
      </c>
      <c r="J423" s="246">
        <v>2418</v>
      </c>
      <c r="K423" s="27" t="s">
        <v>280</v>
      </c>
      <c r="L423" s="27"/>
    </row>
    <row r="424" spans="1:12">
      <c r="A424" s="27" t="s">
        <v>276</v>
      </c>
      <c r="B424" s="247">
        <v>39988</v>
      </c>
      <c r="C424" s="27" t="s">
        <v>277</v>
      </c>
      <c r="D424" s="27" t="s">
        <v>291</v>
      </c>
      <c r="E424" s="27" t="s">
        <v>279</v>
      </c>
      <c r="F424" s="245">
        <v>31.08</v>
      </c>
      <c r="G424" s="245">
        <v>242.67</v>
      </c>
      <c r="H424" s="245">
        <v>60.67</v>
      </c>
      <c r="I424" s="245">
        <v>303.33999999999997</v>
      </c>
      <c r="J424" s="246">
        <v>54</v>
      </c>
      <c r="K424" s="27" t="s">
        <v>280</v>
      </c>
      <c r="L424" s="27"/>
    </row>
    <row r="425" spans="1:12">
      <c r="A425" s="27" t="s">
        <v>276</v>
      </c>
      <c r="B425" s="247">
        <v>39988</v>
      </c>
      <c r="C425" s="27" t="s">
        <v>277</v>
      </c>
      <c r="D425" s="27" t="s">
        <v>283</v>
      </c>
      <c r="E425" s="27" t="s">
        <v>279</v>
      </c>
      <c r="F425" s="245">
        <v>33.21</v>
      </c>
      <c r="G425" s="245">
        <v>259.3</v>
      </c>
      <c r="H425" s="245">
        <v>64.83</v>
      </c>
      <c r="I425" s="245">
        <v>324.13</v>
      </c>
      <c r="J425" s="246">
        <v>88</v>
      </c>
      <c r="K425" s="27" t="s">
        <v>280</v>
      </c>
      <c r="L425" s="27"/>
    </row>
    <row r="426" spans="1:12">
      <c r="A426" s="27" t="s">
        <v>276</v>
      </c>
      <c r="B426" s="247">
        <v>39987</v>
      </c>
      <c r="C426" s="27" t="s">
        <v>284</v>
      </c>
      <c r="D426" s="27" t="s">
        <v>281</v>
      </c>
      <c r="E426" s="27" t="s">
        <v>279</v>
      </c>
      <c r="F426" s="245">
        <v>37.270000000000003</v>
      </c>
      <c r="G426" s="245">
        <v>303.22000000000003</v>
      </c>
      <c r="H426" s="245">
        <v>75.81</v>
      </c>
      <c r="I426" s="245">
        <v>379.03</v>
      </c>
      <c r="J426" s="246">
        <v>1150</v>
      </c>
      <c r="K426" s="27" t="s">
        <v>280</v>
      </c>
      <c r="L426" s="27"/>
    </row>
    <row r="427" spans="1:12">
      <c r="A427" s="27" t="s">
        <v>276</v>
      </c>
      <c r="B427" s="247">
        <v>39987</v>
      </c>
      <c r="C427" s="27" t="s">
        <v>284</v>
      </c>
      <c r="D427" s="27" t="s">
        <v>286</v>
      </c>
      <c r="E427" s="27" t="s">
        <v>279</v>
      </c>
      <c r="F427" s="245">
        <v>8.36</v>
      </c>
      <c r="G427" s="245">
        <v>68.02</v>
      </c>
      <c r="H427" s="245">
        <v>17</v>
      </c>
      <c r="I427" s="245">
        <v>85.02</v>
      </c>
      <c r="J427" s="246">
        <v>1879</v>
      </c>
      <c r="K427" s="27" t="s">
        <v>280</v>
      </c>
      <c r="L427" s="27"/>
    </row>
    <row r="428" spans="1:12">
      <c r="A428" s="27" t="s">
        <v>276</v>
      </c>
      <c r="B428" s="247">
        <v>39987</v>
      </c>
      <c r="C428" s="27" t="s">
        <v>284</v>
      </c>
      <c r="D428" s="27" t="s">
        <v>286</v>
      </c>
      <c r="E428" s="27" t="s">
        <v>279</v>
      </c>
      <c r="F428" s="245">
        <v>32.200000000000003</v>
      </c>
      <c r="G428" s="245">
        <v>258.38</v>
      </c>
      <c r="H428" s="245">
        <v>64.59</v>
      </c>
      <c r="I428" s="245">
        <v>322.98</v>
      </c>
      <c r="J428" s="246">
        <v>2341</v>
      </c>
      <c r="K428" s="27" t="s">
        <v>280</v>
      </c>
      <c r="L428" s="27"/>
    </row>
    <row r="429" spans="1:12">
      <c r="A429" s="27" t="s">
        <v>276</v>
      </c>
      <c r="B429" s="247">
        <v>39987</v>
      </c>
      <c r="C429" s="27" t="s">
        <v>284</v>
      </c>
      <c r="D429" s="27" t="s">
        <v>290</v>
      </c>
      <c r="E429" s="27" t="s">
        <v>302</v>
      </c>
      <c r="F429" s="245">
        <v>0</v>
      </c>
      <c r="G429" s="245">
        <v>28.6</v>
      </c>
      <c r="H429" s="245">
        <v>7.15</v>
      </c>
      <c r="I429" s="245">
        <v>35.75</v>
      </c>
      <c r="J429" s="246">
        <v>1944</v>
      </c>
      <c r="K429" s="27" t="s">
        <v>280</v>
      </c>
      <c r="L429" s="27"/>
    </row>
    <row r="430" spans="1:12">
      <c r="A430" s="27" t="s">
        <v>276</v>
      </c>
      <c r="B430" s="247">
        <v>39984</v>
      </c>
      <c r="C430" s="27" t="s">
        <v>293</v>
      </c>
      <c r="D430" s="27" t="s">
        <v>285</v>
      </c>
      <c r="E430" s="27" t="s">
        <v>279</v>
      </c>
      <c r="F430" s="245">
        <v>34.75</v>
      </c>
      <c r="G430" s="245">
        <v>279.39</v>
      </c>
      <c r="H430" s="245">
        <v>69.849999999999994</v>
      </c>
      <c r="I430" s="245">
        <v>349.24</v>
      </c>
      <c r="J430" s="246">
        <v>2036</v>
      </c>
      <c r="K430" s="27" t="s">
        <v>280</v>
      </c>
      <c r="L430" s="27"/>
    </row>
    <row r="431" spans="1:12">
      <c r="A431" s="27" t="s">
        <v>276</v>
      </c>
      <c r="B431" s="247">
        <v>39984</v>
      </c>
      <c r="C431" s="27" t="s">
        <v>293</v>
      </c>
      <c r="D431" s="27" t="s">
        <v>278</v>
      </c>
      <c r="E431" s="27" t="s">
        <v>296</v>
      </c>
      <c r="F431" s="245">
        <v>31.54</v>
      </c>
      <c r="G431" s="245">
        <v>254.58</v>
      </c>
      <c r="H431" s="245">
        <v>63.65</v>
      </c>
      <c r="I431" s="245">
        <v>318.23</v>
      </c>
      <c r="J431" s="246">
        <v>1920</v>
      </c>
      <c r="K431" s="27" t="s">
        <v>280</v>
      </c>
      <c r="L431" s="27"/>
    </row>
    <row r="432" spans="1:12">
      <c r="A432" s="27" t="s">
        <v>276</v>
      </c>
      <c r="B432" s="247">
        <v>39983</v>
      </c>
      <c r="C432" s="27" t="s">
        <v>299</v>
      </c>
      <c r="D432" s="27" t="s">
        <v>297</v>
      </c>
      <c r="E432" s="27" t="s">
        <v>279</v>
      </c>
      <c r="F432" s="245">
        <v>35.64</v>
      </c>
      <c r="G432" s="245">
        <v>286.54000000000002</v>
      </c>
      <c r="H432" s="245">
        <v>71.64</v>
      </c>
      <c r="I432" s="245">
        <v>358.18</v>
      </c>
      <c r="J432" s="246">
        <v>1725</v>
      </c>
      <c r="K432" s="27" t="s">
        <v>280</v>
      </c>
      <c r="L432" s="27"/>
    </row>
    <row r="433" spans="1:12">
      <c r="A433" s="27" t="s">
        <v>276</v>
      </c>
      <c r="B433" s="247">
        <v>39983</v>
      </c>
      <c r="C433" s="27" t="s">
        <v>299</v>
      </c>
      <c r="D433" s="27" t="s">
        <v>289</v>
      </c>
      <c r="E433" s="27" t="s">
        <v>279</v>
      </c>
      <c r="F433" s="245">
        <v>29.16</v>
      </c>
      <c r="G433" s="245">
        <v>234.45</v>
      </c>
      <c r="H433" s="245">
        <v>58.61</v>
      </c>
      <c r="I433" s="245">
        <v>293.06</v>
      </c>
      <c r="J433" s="246">
        <v>1517</v>
      </c>
      <c r="K433" s="27" t="s">
        <v>280</v>
      </c>
      <c r="L433" s="27"/>
    </row>
    <row r="434" spans="1:12">
      <c r="A434" s="27" t="s">
        <v>276</v>
      </c>
      <c r="B434" s="247">
        <v>39983</v>
      </c>
      <c r="C434" s="27" t="s">
        <v>299</v>
      </c>
      <c r="D434" s="27" t="s">
        <v>290</v>
      </c>
      <c r="E434" s="27" t="s">
        <v>296</v>
      </c>
      <c r="F434" s="245">
        <v>26.31</v>
      </c>
      <c r="G434" s="245">
        <v>210.26</v>
      </c>
      <c r="H434" s="245">
        <v>52.56</v>
      </c>
      <c r="I434" s="245">
        <v>262.82</v>
      </c>
      <c r="J434" s="246">
        <v>1929</v>
      </c>
      <c r="K434" s="27" t="s">
        <v>280</v>
      </c>
      <c r="L434" s="27"/>
    </row>
    <row r="435" spans="1:12">
      <c r="A435" s="27" t="s">
        <v>276</v>
      </c>
      <c r="B435" s="247">
        <v>39980</v>
      </c>
      <c r="C435" s="27" t="s">
        <v>284</v>
      </c>
      <c r="D435" s="27" t="s">
        <v>282</v>
      </c>
      <c r="E435" s="27" t="s">
        <v>279</v>
      </c>
      <c r="F435" s="245">
        <v>34.24</v>
      </c>
      <c r="G435" s="245">
        <v>279.94</v>
      </c>
      <c r="H435" s="245">
        <v>69.98</v>
      </c>
      <c r="I435" s="245">
        <v>349.93</v>
      </c>
      <c r="J435" s="246">
        <v>2276</v>
      </c>
      <c r="K435" s="27" t="s">
        <v>280</v>
      </c>
      <c r="L435" s="27"/>
    </row>
    <row r="436" spans="1:12">
      <c r="A436" s="27" t="s">
        <v>276</v>
      </c>
      <c r="B436" s="247">
        <v>39979</v>
      </c>
      <c r="C436" s="27" t="s">
        <v>288</v>
      </c>
      <c r="D436" s="27" t="s">
        <v>286</v>
      </c>
      <c r="E436" s="27" t="s">
        <v>279</v>
      </c>
      <c r="F436" s="245">
        <v>33.25</v>
      </c>
      <c r="G436" s="245">
        <v>270.52999999999997</v>
      </c>
      <c r="H436" s="245">
        <v>67.63</v>
      </c>
      <c r="I436" s="245">
        <v>338.16</v>
      </c>
      <c r="J436" s="246">
        <v>1759</v>
      </c>
      <c r="K436" s="27" t="s">
        <v>280</v>
      </c>
      <c r="L436" s="27"/>
    </row>
    <row r="437" spans="1:12">
      <c r="A437" s="27" t="s">
        <v>276</v>
      </c>
      <c r="B437" s="247">
        <v>39979</v>
      </c>
      <c r="C437" s="27" t="s">
        <v>288</v>
      </c>
      <c r="D437" s="27" t="s">
        <v>290</v>
      </c>
      <c r="E437" s="27" t="s">
        <v>296</v>
      </c>
      <c r="F437" s="245">
        <v>24.75</v>
      </c>
      <c r="G437" s="245">
        <v>200.18</v>
      </c>
      <c r="H437" s="245">
        <v>50.05</v>
      </c>
      <c r="I437" s="245">
        <v>250.23</v>
      </c>
      <c r="J437" s="246">
        <v>1531</v>
      </c>
      <c r="K437" s="27" t="s">
        <v>280</v>
      </c>
      <c r="L437" s="27"/>
    </row>
    <row r="438" spans="1:12">
      <c r="A438" s="27" t="s">
        <v>276</v>
      </c>
      <c r="B438" s="247">
        <v>39974</v>
      </c>
      <c r="C438" s="27" t="s">
        <v>277</v>
      </c>
      <c r="D438" s="27" t="s">
        <v>285</v>
      </c>
      <c r="E438" s="27" t="s">
        <v>279</v>
      </c>
      <c r="F438" s="245">
        <v>33.99</v>
      </c>
      <c r="G438" s="245">
        <v>272.19</v>
      </c>
      <c r="H438" s="245">
        <v>68.05</v>
      </c>
      <c r="I438" s="245">
        <v>340.24</v>
      </c>
      <c r="J438" s="246">
        <v>1517</v>
      </c>
      <c r="K438" s="27" t="s">
        <v>280</v>
      </c>
      <c r="L438" s="27"/>
    </row>
    <row r="439" spans="1:12">
      <c r="A439" s="27" t="s">
        <v>276</v>
      </c>
      <c r="B439" s="247">
        <v>39974</v>
      </c>
      <c r="C439" s="27" t="s">
        <v>277</v>
      </c>
      <c r="D439" s="27" t="s">
        <v>282</v>
      </c>
      <c r="E439" s="27" t="s">
        <v>279</v>
      </c>
      <c r="F439" s="245">
        <v>36.299999999999997</v>
      </c>
      <c r="G439" s="245">
        <v>290.69</v>
      </c>
      <c r="H439" s="245">
        <v>72.67</v>
      </c>
      <c r="I439" s="245">
        <v>363.36</v>
      </c>
      <c r="J439" s="246">
        <v>1704</v>
      </c>
      <c r="K439" s="27" t="s">
        <v>280</v>
      </c>
      <c r="L439" s="27"/>
    </row>
    <row r="440" spans="1:12">
      <c r="A440" s="27" t="s">
        <v>276</v>
      </c>
      <c r="B440" s="247">
        <v>39974</v>
      </c>
      <c r="C440" s="27" t="s">
        <v>277</v>
      </c>
      <c r="D440" s="27" t="s">
        <v>289</v>
      </c>
      <c r="E440" s="27" t="s">
        <v>279</v>
      </c>
      <c r="F440" s="245">
        <v>33.49</v>
      </c>
      <c r="G440" s="245">
        <v>266.05</v>
      </c>
      <c r="H440" s="245">
        <v>66.510000000000005</v>
      </c>
      <c r="I440" s="245">
        <v>332.56</v>
      </c>
      <c r="J440" s="246">
        <v>1064</v>
      </c>
      <c r="K440" s="27" t="s">
        <v>280</v>
      </c>
      <c r="L440" s="27"/>
    </row>
    <row r="441" spans="1:12">
      <c r="A441" s="27" t="s">
        <v>276</v>
      </c>
      <c r="B441" s="247">
        <v>39973</v>
      </c>
      <c r="C441" s="27" t="s">
        <v>284</v>
      </c>
      <c r="D441" s="27" t="s">
        <v>278</v>
      </c>
      <c r="E441" s="27" t="s">
        <v>279</v>
      </c>
      <c r="F441" s="245">
        <v>22.25</v>
      </c>
      <c r="G441" s="245">
        <v>178.18</v>
      </c>
      <c r="H441" s="245">
        <v>44.55</v>
      </c>
      <c r="I441" s="245">
        <v>222.73</v>
      </c>
      <c r="J441" s="246">
        <v>1450</v>
      </c>
      <c r="K441" s="27" t="s">
        <v>280</v>
      </c>
      <c r="L441" s="27"/>
    </row>
    <row r="442" spans="1:12">
      <c r="A442" s="27" t="s">
        <v>276</v>
      </c>
      <c r="B442" s="247">
        <v>39973</v>
      </c>
      <c r="C442" s="27" t="s">
        <v>284</v>
      </c>
      <c r="D442" s="27" t="s">
        <v>286</v>
      </c>
      <c r="E442" s="27" t="s">
        <v>279</v>
      </c>
      <c r="F442" s="245">
        <v>26.15</v>
      </c>
      <c r="G442" s="245">
        <v>209.41</v>
      </c>
      <c r="H442" s="245">
        <v>52.35</v>
      </c>
      <c r="I442" s="245">
        <v>261.76</v>
      </c>
      <c r="J442" s="246">
        <v>1282</v>
      </c>
      <c r="K442" s="27" t="s">
        <v>280</v>
      </c>
      <c r="L442" s="27"/>
    </row>
    <row r="443" spans="1:12">
      <c r="A443" s="27" t="s">
        <v>276</v>
      </c>
      <c r="B443" s="247">
        <v>39969</v>
      </c>
      <c r="C443" s="27" t="s">
        <v>299</v>
      </c>
      <c r="D443" s="27" t="s">
        <v>282</v>
      </c>
      <c r="E443" s="27" t="s">
        <v>279</v>
      </c>
      <c r="F443" s="245">
        <v>35.01</v>
      </c>
      <c r="G443" s="245">
        <v>278.68</v>
      </c>
      <c r="H443" s="245">
        <v>69.67</v>
      </c>
      <c r="I443" s="245">
        <v>348.35</v>
      </c>
      <c r="J443" s="246">
        <v>1099</v>
      </c>
      <c r="K443" s="27" t="s">
        <v>280</v>
      </c>
      <c r="L443" s="27"/>
    </row>
    <row r="444" spans="1:12">
      <c r="A444" s="27" t="s">
        <v>276</v>
      </c>
      <c r="B444" s="247">
        <v>39969</v>
      </c>
      <c r="C444" s="27" t="s">
        <v>299</v>
      </c>
      <c r="D444" s="27" t="s">
        <v>290</v>
      </c>
      <c r="E444" s="27" t="s">
        <v>296</v>
      </c>
      <c r="F444" s="245">
        <v>31.61</v>
      </c>
      <c r="G444" s="245">
        <v>250.1</v>
      </c>
      <c r="H444" s="245">
        <v>62.52</v>
      </c>
      <c r="I444" s="245">
        <v>312.63</v>
      </c>
      <c r="J444" s="246">
        <v>1006</v>
      </c>
      <c r="K444" s="27" t="s">
        <v>280</v>
      </c>
      <c r="L444" s="27"/>
    </row>
    <row r="445" spans="1:12">
      <c r="A445" s="27" t="s">
        <v>276</v>
      </c>
      <c r="B445" s="247">
        <v>39967</v>
      </c>
      <c r="C445" s="27" t="s">
        <v>277</v>
      </c>
      <c r="D445" s="27" t="s">
        <v>278</v>
      </c>
      <c r="E445" s="27" t="s">
        <v>279</v>
      </c>
      <c r="F445" s="245">
        <v>27.58</v>
      </c>
      <c r="G445" s="245">
        <v>217.1</v>
      </c>
      <c r="H445" s="245">
        <v>54.27</v>
      </c>
      <c r="I445" s="245">
        <v>271.38</v>
      </c>
      <c r="J445" s="246">
        <v>1068</v>
      </c>
      <c r="K445" s="27" t="s">
        <v>280</v>
      </c>
      <c r="L445" s="27"/>
    </row>
    <row r="446" spans="1:12">
      <c r="A446" s="27" t="s">
        <v>276</v>
      </c>
      <c r="B446" s="247">
        <v>39967</v>
      </c>
      <c r="C446" s="27" t="s">
        <v>277</v>
      </c>
      <c r="D446" s="27" t="s">
        <v>297</v>
      </c>
      <c r="E446" s="27" t="s">
        <v>296</v>
      </c>
      <c r="F446" s="245">
        <v>36.81</v>
      </c>
      <c r="G446" s="245">
        <v>289.77</v>
      </c>
      <c r="H446" s="245">
        <v>72.44</v>
      </c>
      <c r="I446" s="245">
        <v>362.21</v>
      </c>
      <c r="J446" s="246">
        <v>1273</v>
      </c>
      <c r="K446" s="27" t="s">
        <v>280</v>
      </c>
      <c r="L446" s="27"/>
    </row>
    <row r="447" spans="1:12">
      <c r="A447" s="27" t="s">
        <v>276</v>
      </c>
      <c r="B447" s="247">
        <v>39966</v>
      </c>
      <c r="C447" s="27" t="s">
        <v>284</v>
      </c>
      <c r="D447" s="27" t="s">
        <v>285</v>
      </c>
      <c r="E447" s="27" t="s">
        <v>279</v>
      </c>
      <c r="F447" s="245">
        <v>32.840000000000003</v>
      </c>
      <c r="G447" s="245">
        <v>258.52</v>
      </c>
      <c r="H447" s="245">
        <v>64.63</v>
      </c>
      <c r="I447" s="245">
        <v>323.14999999999998</v>
      </c>
      <c r="J447" s="246">
        <v>978</v>
      </c>
      <c r="K447" s="27" t="s">
        <v>280</v>
      </c>
      <c r="L447" s="27"/>
    </row>
    <row r="448" spans="1:12">
      <c r="A448" s="27" t="s">
        <v>276</v>
      </c>
      <c r="B448" s="247">
        <v>39962</v>
      </c>
      <c r="C448" s="27" t="s">
        <v>299</v>
      </c>
      <c r="D448" s="27" t="s">
        <v>281</v>
      </c>
      <c r="E448" s="27" t="s">
        <v>279</v>
      </c>
      <c r="F448" s="245">
        <v>34.08</v>
      </c>
      <c r="G448" s="245">
        <v>266.64</v>
      </c>
      <c r="H448" s="245">
        <v>66.66</v>
      </c>
      <c r="I448" s="245">
        <v>333.3</v>
      </c>
      <c r="J448" s="246">
        <v>539</v>
      </c>
      <c r="K448" s="27" t="s">
        <v>280</v>
      </c>
      <c r="L448" s="27"/>
    </row>
    <row r="449" spans="1:12">
      <c r="A449" s="27" t="s">
        <v>276</v>
      </c>
      <c r="B449" s="247">
        <v>39962</v>
      </c>
      <c r="C449" s="27" t="s">
        <v>299</v>
      </c>
      <c r="D449" s="27" t="s">
        <v>282</v>
      </c>
      <c r="E449" s="27" t="s">
        <v>296</v>
      </c>
      <c r="F449" s="245">
        <v>35.17</v>
      </c>
      <c r="G449" s="245">
        <v>273.48</v>
      </c>
      <c r="H449" s="245">
        <v>68.37</v>
      </c>
      <c r="I449" s="245">
        <v>341.85</v>
      </c>
      <c r="J449" s="246">
        <v>517</v>
      </c>
      <c r="K449" s="27" t="s">
        <v>280</v>
      </c>
      <c r="L449" s="27"/>
    </row>
    <row r="450" spans="1:12">
      <c r="A450" s="27" t="s">
        <v>276</v>
      </c>
      <c r="B450" s="247">
        <v>39960</v>
      </c>
      <c r="C450" s="27" t="s">
        <v>277</v>
      </c>
      <c r="D450" s="27" t="s">
        <v>290</v>
      </c>
      <c r="E450" s="27" t="s">
        <v>279</v>
      </c>
      <c r="F450" s="245">
        <v>33.869999999999997</v>
      </c>
      <c r="G450" s="245">
        <v>264.45999999999998</v>
      </c>
      <c r="H450" s="245">
        <v>66.11</v>
      </c>
      <c r="I450" s="245">
        <v>330.57</v>
      </c>
      <c r="J450" s="246">
        <v>537</v>
      </c>
      <c r="K450" s="27" t="s">
        <v>280</v>
      </c>
      <c r="L450" s="27"/>
    </row>
    <row r="451" spans="1:12">
      <c r="A451" s="27" t="s">
        <v>276</v>
      </c>
      <c r="B451" s="247">
        <v>39959</v>
      </c>
      <c r="C451" s="27" t="s">
        <v>284</v>
      </c>
      <c r="D451" s="27" t="s">
        <v>286</v>
      </c>
      <c r="E451" s="27" t="s">
        <v>279</v>
      </c>
      <c r="F451" s="245">
        <v>33.380000000000003</v>
      </c>
      <c r="G451" s="245">
        <v>260.62</v>
      </c>
      <c r="H451" s="245">
        <v>65.16</v>
      </c>
      <c r="I451" s="245">
        <v>325.77</v>
      </c>
      <c r="J451" s="246">
        <v>907</v>
      </c>
      <c r="K451" s="27" t="s">
        <v>280</v>
      </c>
      <c r="L451" s="27"/>
    </row>
    <row r="452" spans="1:12">
      <c r="A452" s="27" t="s">
        <v>276</v>
      </c>
      <c r="B452" s="247">
        <v>39958</v>
      </c>
      <c r="C452" s="27" t="s">
        <v>288</v>
      </c>
      <c r="D452" s="27" t="s">
        <v>285</v>
      </c>
      <c r="E452" s="27" t="s">
        <v>279</v>
      </c>
      <c r="F452" s="245">
        <v>28.82</v>
      </c>
      <c r="G452" s="245">
        <v>226.41</v>
      </c>
      <c r="H452" s="245">
        <v>56.6</v>
      </c>
      <c r="I452" s="245">
        <v>283.01</v>
      </c>
      <c r="J452" s="246">
        <v>459</v>
      </c>
      <c r="K452" s="27" t="s">
        <v>280</v>
      </c>
      <c r="L452" s="27"/>
    </row>
    <row r="453" spans="1:12">
      <c r="A453" s="27" t="s">
        <v>276</v>
      </c>
      <c r="B453" s="247">
        <v>39958</v>
      </c>
      <c r="C453" s="27" t="s">
        <v>288</v>
      </c>
      <c r="D453" s="27" t="s">
        <v>278</v>
      </c>
      <c r="E453" s="27" t="s">
        <v>279</v>
      </c>
      <c r="F453" s="245">
        <v>39.08</v>
      </c>
      <c r="G453" s="245">
        <v>306.38</v>
      </c>
      <c r="H453" s="245">
        <v>76.59</v>
      </c>
      <c r="I453" s="245">
        <v>382.98</v>
      </c>
      <c r="J453" s="246">
        <v>761</v>
      </c>
      <c r="K453" s="27" t="s">
        <v>280</v>
      </c>
      <c r="L453" s="27"/>
    </row>
    <row r="454" spans="1:12">
      <c r="A454" s="27" t="s">
        <v>276</v>
      </c>
      <c r="B454" s="247">
        <v>39958</v>
      </c>
      <c r="C454" s="27" t="s">
        <v>288</v>
      </c>
      <c r="D454" s="27" t="s">
        <v>297</v>
      </c>
      <c r="E454" s="27" t="s">
        <v>279</v>
      </c>
      <c r="F454" s="245">
        <v>34.1</v>
      </c>
      <c r="G454" s="245">
        <v>267.33999999999997</v>
      </c>
      <c r="H454" s="245">
        <v>66.83</v>
      </c>
      <c r="I454" s="245">
        <v>334.17</v>
      </c>
      <c r="J454" s="246">
        <v>806</v>
      </c>
      <c r="K454" s="27" t="s">
        <v>280</v>
      </c>
      <c r="L454" s="27"/>
    </row>
    <row r="455" spans="1:12">
      <c r="A455" s="27" t="s">
        <v>276</v>
      </c>
      <c r="B455" s="247">
        <v>39958</v>
      </c>
      <c r="C455" s="27" t="s">
        <v>288</v>
      </c>
      <c r="D455" s="27" t="s">
        <v>289</v>
      </c>
      <c r="E455" s="27" t="s">
        <v>279</v>
      </c>
      <c r="F455" s="245">
        <v>35.270000000000003</v>
      </c>
      <c r="G455" s="245">
        <v>277.08</v>
      </c>
      <c r="H455" s="245">
        <v>69.27</v>
      </c>
      <c r="I455" s="245">
        <v>346.35</v>
      </c>
      <c r="J455" s="246">
        <v>695</v>
      </c>
      <c r="K455" s="27" t="s">
        <v>280</v>
      </c>
      <c r="L455" s="27"/>
    </row>
    <row r="456" spans="1:12">
      <c r="A456" s="27" t="s">
        <v>276</v>
      </c>
      <c r="B456" s="247">
        <v>39948</v>
      </c>
      <c r="C456" s="27" t="s">
        <v>299</v>
      </c>
      <c r="D456" s="27" t="s">
        <v>281</v>
      </c>
      <c r="E456" s="27" t="s">
        <v>279</v>
      </c>
      <c r="F456" s="245">
        <v>30.58</v>
      </c>
      <c r="G456" s="245">
        <v>234.61</v>
      </c>
      <c r="H456" s="245">
        <v>58.65</v>
      </c>
      <c r="I456" s="245">
        <v>293.26</v>
      </c>
      <c r="J456" s="246">
        <v>49</v>
      </c>
      <c r="K456" s="27" t="s">
        <v>280</v>
      </c>
      <c r="L456" s="27"/>
    </row>
    <row r="457" spans="1:12">
      <c r="A457" s="27" t="s">
        <v>276</v>
      </c>
      <c r="B457" s="247">
        <v>39948</v>
      </c>
      <c r="C457" s="27" t="s">
        <v>299</v>
      </c>
      <c r="D457" s="27" t="s">
        <v>281</v>
      </c>
      <c r="E457" s="27" t="s">
        <v>302</v>
      </c>
      <c r="F457" s="245">
        <v>0</v>
      </c>
      <c r="G457" s="245">
        <v>28.6</v>
      </c>
      <c r="H457" s="245">
        <v>7.15</v>
      </c>
      <c r="I457" s="245">
        <v>35.75</v>
      </c>
      <c r="J457" s="246">
        <v>8</v>
      </c>
      <c r="K457" s="27" t="s">
        <v>280</v>
      </c>
      <c r="L457" s="27"/>
    </row>
    <row r="458" spans="1:12">
      <c r="A458" s="27" t="s">
        <v>276</v>
      </c>
      <c r="B458" s="247">
        <v>39948</v>
      </c>
      <c r="C458" s="27" t="s">
        <v>299</v>
      </c>
      <c r="D458" s="27" t="s">
        <v>282</v>
      </c>
      <c r="E458" s="27" t="s">
        <v>279</v>
      </c>
      <c r="F458" s="245">
        <v>28</v>
      </c>
      <c r="G458" s="245">
        <v>213.7</v>
      </c>
      <c r="H458" s="245">
        <v>53.42</v>
      </c>
      <c r="I458" s="245">
        <v>267.13</v>
      </c>
      <c r="J458" s="246">
        <v>31</v>
      </c>
      <c r="K458" s="27" t="s">
        <v>280</v>
      </c>
      <c r="L458" s="27"/>
    </row>
    <row r="459" spans="1:12">
      <c r="A459" s="27" t="s">
        <v>276</v>
      </c>
      <c r="B459" s="247">
        <v>39947</v>
      </c>
      <c r="C459" s="27" t="s">
        <v>295</v>
      </c>
      <c r="D459" s="27" t="s">
        <v>285</v>
      </c>
      <c r="E459" s="27" t="s">
        <v>279</v>
      </c>
      <c r="F459" s="245">
        <v>29.32</v>
      </c>
      <c r="G459" s="245">
        <v>223.77</v>
      </c>
      <c r="H459" s="245">
        <v>55.94</v>
      </c>
      <c r="I459" s="245">
        <v>279.70999999999998</v>
      </c>
      <c r="J459" s="246">
        <v>34</v>
      </c>
      <c r="K459" s="27" t="s">
        <v>280</v>
      </c>
      <c r="L459" s="27"/>
    </row>
    <row r="460" spans="1:12">
      <c r="A460" s="27" t="s">
        <v>276</v>
      </c>
      <c r="B460" s="247">
        <v>39947</v>
      </c>
      <c r="C460" s="27" t="s">
        <v>295</v>
      </c>
      <c r="D460" s="27" t="s">
        <v>278</v>
      </c>
      <c r="E460" s="27" t="s">
        <v>279</v>
      </c>
      <c r="F460" s="245">
        <v>29</v>
      </c>
      <c r="G460" s="245">
        <v>221.33</v>
      </c>
      <c r="H460" s="245">
        <v>55.33</v>
      </c>
      <c r="I460" s="245">
        <v>276.66000000000003</v>
      </c>
      <c r="J460" s="246">
        <v>328</v>
      </c>
      <c r="K460" s="27" t="s">
        <v>280</v>
      </c>
      <c r="L460" s="27"/>
    </row>
    <row r="461" spans="1:12">
      <c r="A461" s="27" t="s">
        <v>276</v>
      </c>
      <c r="B461" s="247">
        <v>39947</v>
      </c>
      <c r="C461" s="27" t="s">
        <v>295</v>
      </c>
      <c r="D461" s="27" t="s">
        <v>297</v>
      </c>
      <c r="E461" s="27" t="s">
        <v>279</v>
      </c>
      <c r="F461" s="245">
        <v>28.98</v>
      </c>
      <c r="G461" s="245">
        <v>221.17</v>
      </c>
      <c r="H461" s="245">
        <v>55.29</v>
      </c>
      <c r="I461" s="245">
        <v>276.45999999999998</v>
      </c>
      <c r="J461" s="246">
        <v>374</v>
      </c>
      <c r="K461" s="27" t="s">
        <v>280</v>
      </c>
      <c r="L461" s="27"/>
    </row>
    <row r="462" spans="1:12">
      <c r="A462" s="27" t="s">
        <v>276</v>
      </c>
      <c r="B462" s="247">
        <v>39947</v>
      </c>
      <c r="C462" s="27" t="s">
        <v>295</v>
      </c>
      <c r="D462" s="27" t="s">
        <v>286</v>
      </c>
      <c r="E462" s="27" t="s">
        <v>279</v>
      </c>
      <c r="F462" s="245">
        <v>29.32</v>
      </c>
      <c r="G462" s="245">
        <v>223.77</v>
      </c>
      <c r="H462" s="245">
        <v>55.94</v>
      </c>
      <c r="I462" s="245">
        <v>279.70999999999998</v>
      </c>
      <c r="J462" s="246">
        <v>428</v>
      </c>
      <c r="K462" s="27" t="s">
        <v>280</v>
      </c>
      <c r="L462" s="27"/>
    </row>
    <row r="463" spans="1:12">
      <c r="A463" s="27" t="s">
        <v>276</v>
      </c>
      <c r="B463" s="247">
        <v>39947</v>
      </c>
      <c r="C463" s="27" t="s">
        <v>295</v>
      </c>
      <c r="D463" s="27" t="s">
        <v>289</v>
      </c>
      <c r="E463" s="27" t="s">
        <v>279</v>
      </c>
      <c r="F463" s="245">
        <v>27.48</v>
      </c>
      <c r="G463" s="245">
        <v>209.73</v>
      </c>
      <c r="H463" s="245">
        <v>52.43</v>
      </c>
      <c r="I463" s="245">
        <v>262.16000000000003</v>
      </c>
      <c r="J463" s="246">
        <v>308</v>
      </c>
      <c r="K463" s="27" t="s">
        <v>280</v>
      </c>
      <c r="L463" s="27"/>
    </row>
    <row r="464" spans="1:12">
      <c r="A464" s="27" t="s">
        <v>276</v>
      </c>
      <c r="B464" s="247">
        <v>39947</v>
      </c>
      <c r="C464" s="27" t="s">
        <v>295</v>
      </c>
      <c r="D464" s="27" t="s">
        <v>290</v>
      </c>
      <c r="E464" s="27" t="s">
        <v>279</v>
      </c>
      <c r="F464" s="245">
        <v>28.88</v>
      </c>
      <c r="G464" s="245">
        <v>220.42</v>
      </c>
      <c r="H464" s="245">
        <v>55.1</v>
      </c>
      <c r="I464" s="245">
        <v>275.52</v>
      </c>
      <c r="J464" s="246">
        <v>35</v>
      </c>
      <c r="K464" s="27" t="s">
        <v>280</v>
      </c>
      <c r="L464" s="27"/>
    </row>
    <row r="465" spans="1:13">
      <c r="A465" s="27" t="s">
        <v>303</v>
      </c>
      <c r="B465" s="27"/>
      <c r="C465" s="27"/>
      <c r="D465" s="27"/>
      <c r="E465" s="27"/>
      <c r="F465" s="245">
        <v>23334.54</v>
      </c>
      <c r="G465" s="245">
        <v>191101.04</v>
      </c>
      <c r="H465" s="245">
        <v>47775.35</v>
      </c>
      <c r="I465" s="245">
        <v>238876.48</v>
      </c>
      <c r="J465" s="246"/>
      <c r="K465" s="27"/>
      <c r="L465" s="27"/>
    </row>
    <row r="466" spans="1:13">
      <c r="A466" s="27" t="s">
        <v>304</v>
      </c>
      <c r="B466" s="27"/>
      <c r="C466" s="27"/>
      <c r="D466" s="27"/>
      <c r="E466" s="27"/>
      <c r="F466" s="245">
        <v>23334.54</v>
      </c>
      <c r="G466" s="245">
        <v>191101.04</v>
      </c>
      <c r="H466" s="245">
        <v>47775.35</v>
      </c>
      <c r="I466" s="245">
        <v>238876.48</v>
      </c>
      <c r="J466" s="246"/>
      <c r="K466" s="27"/>
      <c r="L466" s="27"/>
    </row>
    <row r="468" spans="1:13">
      <c r="F468" s="234">
        <f>SUM(F41:F464)</f>
        <v>12514.419999999987</v>
      </c>
    </row>
    <row r="469" spans="1:13">
      <c r="A469" s="270" t="s">
        <v>350</v>
      </c>
    </row>
    <row r="470" spans="1:13">
      <c r="A470" s="181" t="s">
        <v>265</v>
      </c>
      <c r="B470" s="181" t="s">
        <v>266</v>
      </c>
      <c r="C470" s="181" t="s">
        <v>268</v>
      </c>
      <c r="D470" s="181" t="s">
        <v>269</v>
      </c>
      <c r="E470" s="181" t="s">
        <v>270</v>
      </c>
      <c r="F470" s="181" t="s">
        <v>271</v>
      </c>
      <c r="G470" s="181" t="s">
        <v>272</v>
      </c>
      <c r="H470" s="181" t="s">
        <v>273</v>
      </c>
      <c r="I470" s="181" t="s">
        <v>274</v>
      </c>
      <c r="J470" s="181" t="s">
        <v>275</v>
      </c>
      <c r="K470" s="181"/>
      <c r="L470" s="181"/>
      <c r="M470" s="181"/>
    </row>
    <row r="471" spans="1:13">
      <c r="A471" s="181" t="s">
        <v>276</v>
      </c>
      <c r="B471" s="271">
        <v>40180</v>
      </c>
      <c r="C471" s="181" t="s">
        <v>281</v>
      </c>
      <c r="D471" s="181" t="s">
        <v>279</v>
      </c>
      <c r="E471" s="181">
        <v>30.74</v>
      </c>
      <c r="F471" s="181">
        <v>249.85</v>
      </c>
      <c r="G471" s="181">
        <v>62.46</v>
      </c>
      <c r="H471" s="181">
        <v>312.31</v>
      </c>
      <c r="I471" s="181">
        <v>14081</v>
      </c>
      <c r="J471" s="181" t="s">
        <v>280</v>
      </c>
      <c r="K471" s="181"/>
      <c r="L471" s="181"/>
      <c r="M471" s="181"/>
    </row>
    <row r="472" spans="1:13">
      <c r="A472" s="181" t="s">
        <v>276</v>
      </c>
      <c r="B472" s="271">
        <v>40180</v>
      </c>
      <c r="C472" s="181" t="s">
        <v>297</v>
      </c>
      <c r="D472" s="181" t="s">
        <v>279</v>
      </c>
      <c r="E472" s="181">
        <v>32.369999999999997</v>
      </c>
      <c r="F472" s="181">
        <v>263.10000000000002</v>
      </c>
      <c r="G472" s="181">
        <v>65.78</v>
      </c>
      <c r="H472" s="181">
        <v>328.88</v>
      </c>
      <c r="I472" s="181">
        <v>15877</v>
      </c>
      <c r="J472" s="181" t="s">
        <v>280</v>
      </c>
      <c r="K472" s="181"/>
      <c r="L472" s="181"/>
      <c r="M472" s="181"/>
    </row>
    <row r="473" spans="1:13">
      <c r="A473" s="181" t="s">
        <v>276</v>
      </c>
      <c r="B473" s="271">
        <v>40180</v>
      </c>
      <c r="C473" s="181" t="s">
        <v>289</v>
      </c>
      <c r="D473" s="181" t="s">
        <v>279</v>
      </c>
      <c r="E473" s="181">
        <v>36.549999999999997</v>
      </c>
      <c r="F473" s="181">
        <v>297.08</v>
      </c>
      <c r="G473" s="181">
        <v>74.27</v>
      </c>
      <c r="H473" s="181">
        <v>371.35</v>
      </c>
      <c r="I473" s="181">
        <v>12871</v>
      </c>
      <c r="J473" s="181" t="s">
        <v>280</v>
      </c>
      <c r="K473" s="181"/>
      <c r="L473" s="181"/>
      <c r="M473" s="181"/>
    </row>
    <row r="474" spans="1:13">
      <c r="A474" s="181" t="s">
        <v>276</v>
      </c>
      <c r="B474" s="271">
        <v>40180</v>
      </c>
      <c r="C474" s="181" t="s">
        <v>298</v>
      </c>
      <c r="D474" s="181" t="s">
        <v>279</v>
      </c>
      <c r="E474" s="181">
        <v>34.65</v>
      </c>
      <c r="F474" s="181">
        <v>281.64</v>
      </c>
      <c r="G474" s="181">
        <v>70.41</v>
      </c>
      <c r="H474" s="181">
        <v>352.05</v>
      </c>
      <c r="I474" s="181">
        <v>17247</v>
      </c>
      <c r="J474" s="181" t="s">
        <v>280</v>
      </c>
      <c r="K474" s="181"/>
      <c r="L474" s="181"/>
      <c r="M474" s="181"/>
    </row>
    <row r="475" spans="1:13">
      <c r="A475" s="181" t="s">
        <v>276</v>
      </c>
      <c r="B475" s="271">
        <v>40181</v>
      </c>
      <c r="C475" s="181" t="s">
        <v>283</v>
      </c>
      <c r="D475" s="181" t="s">
        <v>279</v>
      </c>
      <c r="E475" s="181">
        <v>32.6</v>
      </c>
      <c r="F475" s="181">
        <v>265.75</v>
      </c>
      <c r="G475" s="181">
        <v>66.44</v>
      </c>
      <c r="H475" s="181">
        <v>332.19</v>
      </c>
      <c r="I475" s="181">
        <v>17662</v>
      </c>
      <c r="J475" s="181" t="s">
        <v>280</v>
      </c>
      <c r="K475" s="181"/>
      <c r="L475" s="181"/>
      <c r="M475" s="181"/>
    </row>
    <row r="476" spans="1:13">
      <c r="A476" s="181" t="s">
        <v>276</v>
      </c>
      <c r="B476" s="271">
        <v>40182</v>
      </c>
      <c r="C476" s="181" t="s">
        <v>285</v>
      </c>
      <c r="D476" s="181" t="s">
        <v>279</v>
      </c>
      <c r="E476" s="181">
        <v>28.75</v>
      </c>
      <c r="F476" s="181">
        <v>234.37</v>
      </c>
      <c r="G476" s="181">
        <v>58.59</v>
      </c>
      <c r="H476" s="181">
        <v>292.95999999999998</v>
      </c>
      <c r="I476" s="181">
        <v>15071</v>
      </c>
      <c r="J476" s="181" t="s">
        <v>280</v>
      </c>
      <c r="K476" s="181"/>
      <c r="L476" s="181"/>
      <c r="M476" s="181"/>
    </row>
    <row r="477" spans="1:13">
      <c r="A477" s="181" t="s">
        <v>276</v>
      </c>
      <c r="B477" s="271">
        <v>40182</v>
      </c>
      <c r="C477" s="181" t="s">
        <v>278</v>
      </c>
      <c r="D477" s="181" t="s">
        <v>279</v>
      </c>
      <c r="E477" s="181">
        <v>32.65</v>
      </c>
      <c r="F477" s="181">
        <v>266.17</v>
      </c>
      <c r="G477" s="181">
        <v>66.540000000000006</v>
      </c>
      <c r="H477" s="181">
        <v>332.71</v>
      </c>
      <c r="I477" s="181">
        <v>15123</v>
      </c>
      <c r="J477" s="181" t="s">
        <v>280</v>
      </c>
      <c r="K477" s="181"/>
      <c r="L477" s="181"/>
      <c r="M477" s="181"/>
    </row>
    <row r="478" spans="1:13">
      <c r="A478" s="181" t="s">
        <v>276</v>
      </c>
      <c r="B478" s="271">
        <v>40182</v>
      </c>
      <c r="C478" s="181" t="s">
        <v>294</v>
      </c>
      <c r="D478" s="181" t="s">
        <v>279</v>
      </c>
      <c r="E478" s="181">
        <v>37.729999999999997</v>
      </c>
      <c r="F478" s="181">
        <v>307.58</v>
      </c>
      <c r="G478" s="181">
        <v>76.89</v>
      </c>
      <c r="H478" s="181">
        <v>384.47</v>
      </c>
      <c r="I478" s="181">
        <v>14249</v>
      </c>
      <c r="J478" s="181" t="s">
        <v>280</v>
      </c>
      <c r="K478" s="181"/>
      <c r="L478" s="181"/>
      <c r="M478" s="181"/>
    </row>
    <row r="479" spans="1:13">
      <c r="A479" s="181" t="s">
        <v>276</v>
      </c>
      <c r="B479" s="271">
        <v>40183</v>
      </c>
      <c r="C479" s="181" t="s">
        <v>281</v>
      </c>
      <c r="D479" s="181" t="s">
        <v>279</v>
      </c>
      <c r="E479" s="181">
        <v>29.93</v>
      </c>
      <c r="F479" s="181">
        <v>244.71</v>
      </c>
      <c r="G479" s="181">
        <v>61.18</v>
      </c>
      <c r="H479" s="181">
        <v>305.89</v>
      </c>
      <c r="I479" s="181">
        <v>14548</v>
      </c>
      <c r="J479" s="181" t="s">
        <v>280</v>
      </c>
      <c r="K479" s="181"/>
      <c r="L479" s="181"/>
      <c r="M479" s="181"/>
    </row>
    <row r="480" spans="1:13">
      <c r="A480" s="181" t="s">
        <v>276</v>
      </c>
      <c r="B480" s="271">
        <v>40183</v>
      </c>
      <c r="C480" s="181" t="s">
        <v>286</v>
      </c>
      <c r="D480" s="181" t="s">
        <v>279</v>
      </c>
      <c r="E480" s="181">
        <v>34.799999999999997</v>
      </c>
      <c r="F480" s="181">
        <v>284.52</v>
      </c>
      <c r="G480" s="181">
        <v>71.13</v>
      </c>
      <c r="H480" s="181">
        <v>355.65</v>
      </c>
      <c r="I480" s="181">
        <v>14493</v>
      </c>
      <c r="J480" s="181" t="s">
        <v>280</v>
      </c>
      <c r="K480" s="181"/>
      <c r="L480" s="181"/>
      <c r="M480" s="181"/>
    </row>
    <row r="481" spans="1:13">
      <c r="A481" s="181" t="s">
        <v>276</v>
      </c>
      <c r="B481" s="271">
        <v>40183</v>
      </c>
      <c r="C481" s="181" t="s">
        <v>290</v>
      </c>
      <c r="D481" s="181" t="s">
        <v>279</v>
      </c>
      <c r="E481" s="181">
        <v>32.909999999999997</v>
      </c>
      <c r="F481" s="181">
        <v>269.07</v>
      </c>
      <c r="G481" s="181">
        <v>67.27</v>
      </c>
      <c r="H481" s="181">
        <v>336.34</v>
      </c>
      <c r="I481" s="181">
        <v>13492</v>
      </c>
      <c r="J481" s="181" t="s">
        <v>280</v>
      </c>
      <c r="K481" s="181"/>
      <c r="L481" s="181"/>
      <c r="M481" s="181"/>
    </row>
    <row r="482" spans="1:13">
      <c r="A482" s="181" t="s">
        <v>276</v>
      </c>
      <c r="B482" s="271">
        <v>40184</v>
      </c>
      <c r="C482" s="181" t="s">
        <v>291</v>
      </c>
      <c r="D482" s="181" t="s">
        <v>279</v>
      </c>
      <c r="E482" s="181">
        <v>5.69</v>
      </c>
      <c r="F482" s="181">
        <v>46.52</v>
      </c>
      <c r="G482" s="181">
        <v>11.63</v>
      </c>
      <c r="H482" s="181">
        <v>58.15</v>
      </c>
      <c r="I482" s="181">
        <v>16048</v>
      </c>
      <c r="J482" s="181" t="s">
        <v>280</v>
      </c>
      <c r="K482" s="181"/>
      <c r="L482" s="181"/>
      <c r="M482" s="181"/>
    </row>
    <row r="483" spans="1:13">
      <c r="A483" s="181" t="s">
        <v>276</v>
      </c>
      <c r="B483" s="271">
        <v>40185</v>
      </c>
      <c r="C483" s="181" t="s">
        <v>278</v>
      </c>
      <c r="D483" s="181" t="s">
        <v>279</v>
      </c>
      <c r="E483" s="181">
        <v>28.02</v>
      </c>
      <c r="F483" s="181">
        <v>231.55</v>
      </c>
      <c r="G483" s="181">
        <v>57.89</v>
      </c>
      <c r="H483" s="181">
        <v>289.44</v>
      </c>
      <c r="I483" s="181">
        <v>15544</v>
      </c>
      <c r="J483" s="181" t="s">
        <v>280</v>
      </c>
      <c r="K483" s="181"/>
      <c r="L483" s="181"/>
      <c r="M483" s="181"/>
    </row>
    <row r="484" spans="1:13">
      <c r="A484" s="181" t="s">
        <v>276</v>
      </c>
      <c r="B484" s="271">
        <v>40185</v>
      </c>
      <c r="C484" s="181" t="s">
        <v>281</v>
      </c>
      <c r="D484" s="181" t="s">
        <v>279</v>
      </c>
      <c r="E484" s="181">
        <v>31.62</v>
      </c>
      <c r="F484" s="181">
        <v>261.3</v>
      </c>
      <c r="G484" s="181">
        <v>65.33</v>
      </c>
      <c r="H484" s="181">
        <v>326.63</v>
      </c>
      <c r="I484" s="181">
        <v>15011</v>
      </c>
      <c r="J484" s="181" t="s">
        <v>280</v>
      </c>
      <c r="K484" s="181"/>
      <c r="L484" s="181"/>
      <c r="M484" s="181"/>
    </row>
    <row r="485" spans="1:13">
      <c r="A485" s="181" t="s">
        <v>276</v>
      </c>
      <c r="B485" s="271">
        <v>40186</v>
      </c>
      <c r="C485" s="181" t="s">
        <v>278</v>
      </c>
      <c r="D485" s="181" t="s">
        <v>302</v>
      </c>
      <c r="E485" s="181">
        <v>0</v>
      </c>
      <c r="F485" s="181">
        <v>35.880000000000003</v>
      </c>
      <c r="G485" s="181">
        <v>8.9700000000000006</v>
      </c>
      <c r="H485" s="181">
        <v>44.85</v>
      </c>
      <c r="I485" s="181">
        <v>15557</v>
      </c>
      <c r="J485" s="181" t="s">
        <v>280</v>
      </c>
      <c r="K485" s="181"/>
      <c r="L485" s="181"/>
      <c r="M485" s="181"/>
    </row>
    <row r="486" spans="1:13">
      <c r="A486" s="181" t="s">
        <v>276</v>
      </c>
      <c r="B486" s="271">
        <v>40186</v>
      </c>
      <c r="C486" s="181" t="s">
        <v>289</v>
      </c>
      <c r="D486" s="181" t="s">
        <v>279</v>
      </c>
      <c r="E486" s="181">
        <v>23.95</v>
      </c>
      <c r="F486" s="181">
        <v>198.69</v>
      </c>
      <c r="G486" s="181">
        <v>49.67</v>
      </c>
      <c r="H486" s="181">
        <v>248.36</v>
      </c>
      <c r="I486" s="181">
        <v>13212</v>
      </c>
      <c r="J486" s="181" t="s">
        <v>280</v>
      </c>
      <c r="K486" s="181"/>
      <c r="L486" s="181"/>
      <c r="M486" s="181"/>
    </row>
    <row r="487" spans="1:13">
      <c r="A487" s="181" t="s">
        <v>276</v>
      </c>
      <c r="B487" s="271">
        <v>40186</v>
      </c>
      <c r="C487" s="181" t="s">
        <v>287</v>
      </c>
      <c r="D487" s="181" t="s">
        <v>279</v>
      </c>
      <c r="E487" s="181">
        <v>25.86</v>
      </c>
      <c r="F487" s="181">
        <v>214.53</v>
      </c>
      <c r="G487" s="181">
        <v>53.63</v>
      </c>
      <c r="H487" s="181">
        <v>268.16000000000003</v>
      </c>
      <c r="I487" s="181">
        <v>14546</v>
      </c>
      <c r="J487" s="181" t="s">
        <v>280</v>
      </c>
      <c r="K487" s="181"/>
      <c r="L487" s="181"/>
      <c r="M487" s="181"/>
    </row>
    <row r="488" spans="1:13">
      <c r="A488" s="181" t="s">
        <v>276</v>
      </c>
      <c r="B488" s="271">
        <v>40187</v>
      </c>
      <c r="C488" s="181" t="s">
        <v>281</v>
      </c>
      <c r="D488" s="181" t="s">
        <v>296</v>
      </c>
      <c r="E488" s="181">
        <v>29.89</v>
      </c>
      <c r="F488" s="181">
        <v>246.54</v>
      </c>
      <c r="G488" s="181">
        <v>61.63</v>
      </c>
      <c r="H488" s="181">
        <v>308.18</v>
      </c>
      <c r="I488" s="181">
        <v>15450</v>
      </c>
      <c r="J488" s="181" t="s">
        <v>280</v>
      </c>
      <c r="K488" s="181"/>
      <c r="L488" s="181"/>
      <c r="M488" s="181"/>
    </row>
    <row r="489" spans="1:13">
      <c r="A489" s="181" t="s">
        <v>276</v>
      </c>
      <c r="B489" s="271">
        <v>40187</v>
      </c>
      <c r="C489" s="181" t="s">
        <v>286</v>
      </c>
      <c r="D489" s="181" t="s">
        <v>279</v>
      </c>
      <c r="E489" s="181">
        <v>29</v>
      </c>
      <c r="F489" s="181">
        <v>240.58</v>
      </c>
      <c r="G489" s="181">
        <v>60.15</v>
      </c>
      <c r="H489" s="181">
        <v>300.73</v>
      </c>
      <c r="I489" s="181">
        <v>14891</v>
      </c>
      <c r="J489" s="181" t="s">
        <v>280</v>
      </c>
      <c r="K489" s="181"/>
      <c r="L489" s="181"/>
      <c r="M489" s="181"/>
    </row>
    <row r="490" spans="1:13">
      <c r="A490" s="181" t="s">
        <v>276</v>
      </c>
      <c r="B490" s="271">
        <v>40188</v>
      </c>
      <c r="C490" s="181" t="s">
        <v>297</v>
      </c>
      <c r="D490" s="181" t="s">
        <v>279</v>
      </c>
      <c r="E490" s="181">
        <v>30.74</v>
      </c>
      <c r="F490" s="181">
        <v>255.02</v>
      </c>
      <c r="G490" s="181">
        <v>63.76</v>
      </c>
      <c r="H490" s="181">
        <v>318.77999999999997</v>
      </c>
      <c r="I490" s="181">
        <v>16261</v>
      </c>
      <c r="J490" s="181" t="s">
        <v>280</v>
      </c>
      <c r="K490" s="181"/>
      <c r="L490" s="181"/>
      <c r="M490" s="181"/>
    </row>
    <row r="491" spans="1:13">
      <c r="A491" s="181" t="s">
        <v>276</v>
      </c>
      <c r="B491" s="271">
        <v>40188</v>
      </c>
      <c r="C491" s="181" t="s">
        <v>282</v>
      </c>
      <c r="D491" s="181" t="s">
        <v>279</v>
      </c>
      <c r="E491" s="181">
        <v>30.91</v>
      </c>
      <c r="F491" s="181">
        <v>256.42</v>
      </c>
      <c r="G491" s="181">
        <v>64.11</v>
      </c>
      <c r="H491" s="181">
        <v>320.52999999999997</v>
      </c>
      <c r="I491" s="181">
        <v>12468</v>
      </c>
      <c r="J491" s="181" t="s">
        <v>280</v>
      </c>
      <c r="K491" s="181"/>
      <c r="L491" s="181"/>
      <c r="M491" s="181"/>
    </row>
    <row r="492" spans="1:13">
      <c r="A492" s="181" t="s">
        <v>276</v>
      </c>
      <c r="B492" s="271">
        <v>40188</v>
      </c>
      <c r="C492" s="181" t="s">
        <v>290</v>
      </c>
      <c r="D492" s="181" t="s">
        <v>279</v>
      </c>
      <c r="E492" s="181">
        <v>30.34</v>
      </c>
      <c r="F492" s="181">
        <v>251.7</v>
      </c>
      <c r="G492" s="181">
        <v>62.92</v>
      </c>
      <c r="H492" s="181">
        <v>314.63</v>
      </c>
      <c r="I492" s="181">
        <v>13877</v>
      </c>
      <c r="J492" s="181" t="s">
        <v>280</v>
      </c>
      <c r="K492" s="181"/>
      <c r="L492" s="181"/>
      <c r="M492" s="181"/>
    </row>
    <row r="493" spans="1:13">
      <c r="A493" s="181" t="s">
        <v>276</v>
      </c>
      <c r="B493" s="271">
        <v>40188</v>
      </c>
      <c r="C493" s="181" t="s">
        <v>283</v>
      </c>
      <c r="D493" s="181" t="s">
        <v>279</v>
      </c>
      <c r="E493" s="181">
        <v>30.92</v>
      </c>
      <c r="F493" s="181">
        <v>257.26</v>
      </c>
      <c r="G493" s="181">
        <v>64.31</v>
      </c>
      <c r="H493" s="181">
        <v>321.57</v>
      </c>
      <c r="I493" s="181">
        <v>18094</v>
      </c>
      <c r="J493" s="181" t="s">
        <v>280</v>
      </c>
      <c r="K493" s="181"/>
      <c r="L493" s="181"/>
      <c r="M493" s="181"/>
    </row>
    <row r="494" spans="1:13">
      <c r="A494" s="181" t="s">
        <v>276</v>
      </c>
      <c r="B494" s="271">
        <v>40189</v>
      </c>
      <c r="C494" s="181" t="s">
        <v>281</v>
      </c>
      <c r="D494" s="181" t="s">
        <v>279</v>
      </c>
      <c r="E494" s="181">
        <v>24.68</v>
      </c>
      <c r="F494" s="181">
        <v>205.34</v>
      </c>
      <c r="G494" s="181">
        <v>51.34</v>
      </c>
      <c r="H494" s="181">
        <v>256.68</v>
      </c>
      <c r="I494" s="181">
        <v>15809</v>
      </c>
      <c r="J494" s="181" t="s">
        <v>280</v>
      </c>
      <c r="K494" s="181"/>
      <c r="L494" s="181"/>
      <c r="M494" s="181"/>
    </row>
    <row r="495" spans="1:13">
      <c r="A495" s="181" t="s">
        <v>276</v>
      </c>
      <c r="B495" s="271">
        <v>40189</v>
      </c>
      <c r="C495" s="181" t="s">
        <v>298</v>
      </c>
      <c r="D495" s="181" t="s">
        <v>279</v>
      </c>
      <c r="E495" s="181">
        <v>28.06</v>
      </c>
      <c r="F495" s="181">
        <v>233.46</v>
      </c>
      <c r="G495" s="181">
        <v>58.37</v>
      </c>
      <c r="H495" s="181">
        <v>291.82</v>
      </c>
      <c r="I495" s="181">
        <v>17610</v>
      </c>
      <c r="J495" s="181" t="s">
        <v>280</v>
      </c>
      <c r="K495" s="181"/>
      <c r="L495" s="181"/>
      <c r="M495" s="181"/>
    </row>
    <row r="496" spans="1:13">
      <c r="A496" s="181" t="s">
        <v>276</v>
      </c>
      <c r="B496" s="271">
        <v>40189</v>
      </c>
      <c r="C496" s="181" t="s">
        <v>291</v>
      </c>
      <c r="D496" s="181" t="s">
        <v>279</v>
      </c>
      <c r="E496" s="181">
        <v>29.67</v>
      </c>
      <c r="F496" s="181">
        <v>246.86</v>
      </c>
      <c r="G496" s="181">
        <v>61.72</v>
      </c>
      <c r="H496" s="181">
        <v>308.58</v>
      </c>
      <c r="I496" s="181">
        <v>16377</v>
      </c>
      <c r="J496" s="181" t="s">
        <v>280</v>
      </c>
      <c r="K496" s="181"/>
      <c r="L496" s="181"/>
      <c r="M496" s="181"/>
    </row>
    <row r="497" spans="1:13">
      <c r="A497" s="181" t="s">
        <v>276</v>
      </c>
      <c r="B497" s="271">
        <v>40190</v>
      </c>
      <c r="C497" s="181" t="s">
        <v>285</v>
      </c>
      <c r="D497" s="181" t="s">
        <v>279</v>
      </c>
      <c r="E497" s="181">
        <v>31.18</v>
      </c>
      <c r="F497" s="181">
        <v>259.42</v>
      </c>
      <c r="G497" s="181">
        <v>64.86</v>
      </c>
      <c r="H497" s="181">
        <v>324.27999999999997</v>
      </c>
      <c r="I497" s="181">
        <v>15500</v>
      </c>
      <c r="J497" s="181" t="s">
        <v>280</v>
      </c>
      <c r="K497" s="181"/>
      <c r="L497" s="181"/>
      <c r="M497" s="181"/>
    </row>
    <row r="498" spans="1:13">
      <c r="A498" s="181" t="s">
        <v>276</v>
      </c>
      <c r="B498" s="271">
        <v>40190</v>
      </c>
      <c r="C498" s="181" t="s">
        <v>289</v>
      </c>
      <c r="D498" s="181" t="s">
        <v>279</v>
      </c>
      <c r="E498" s="181">
        <v>27.86</v>
      </c>
      <c r="F498" s="181">
        <v>232.24</v>
      </c>
      <c r="G498" s="181">
        <v>58.06</v>
      </c>
      <c r="H498" s="181">
        <v>290.3</v>
      </c>
      <c r="I498" s="181">
        <v>13591</v>
      </c>
      <c r="J498" s="181" t="s">
        <v>280</v>
      </c>
      <c r="K498" s="181"/>
      <c r="L498" s="181"/>
      <c r="M498" s="181"/>
    </row>
    <row r="499" spans="1:13">
      <c r="A499" s="181" t="s">
        <v>276</v>
      </c>
      <c r="B499" s="271">
        <v>40190</v>
      </c>
      <c r="C499" s="181" t="s">
        <v>287</v>
      </c>
      <c r="D499" s="181" t="s">
        <v>279</v>
      </c>
      <c r="E499" s="181">
        <v>30.07</v>
      </c>
      <c r="F499" s="181">
        <v>250.66</v>
      </c>
      <c r="G499" s="181">
        <v>62.66</v>
      </c>
      <c r="H499" s="181">
        <v>313.32</v>
      </c>
      <c r="I499" s="181">
        <v>14951</v>
      </c>
      <c r="J499" s="181" t="s">
        <v>280</v>
      </c>
      <c r="K499" s="181"/>
      <c r="L499" s="181"/>
      <c r="M499" s="181"/>
    </row>
    <row r="500" spans="1:13">
      <c r="A500" s="181" t="s">
        <v>276</v>
      </c>
      <c r="B500" s="271">
        <v>40191</v>
      </c>
      <c r="C500" s="181" t="s">
        <v>290</v>
      </c>
      <c r="D500" s="181" t="s">
        <v>279</v>
      </c>
      <c r="E500" s="181">
        <v>28.75</v>
      </c>
      <c r="F500" s="181">
        <v>238.51</v>
      </c>
      <c r="G500" s="181">
        <v>59.63</v>
      </c>
      <c r="H500" s="181">
        <v>298.14</v>
      </c>
      <c r="I500" s="181">
        <v>14287</v>
      </c>
      <c r="J500" s="181" t="s">
        <v>280</v>
      </c>
      <c r="K500" s="181"/>
      <c r="L500" s="181"/>
      <c r="M500" s="181"/>
    </row>
    <row r="501" spans="1:13">
      <c r="A501" s="181" t="s">
        <v>276</v>
      </c>
      <c r="B501" s="271">
        <v>40191</v>
      </c>
      <c r="C501" s="181" t="s">
        <v>290</v>
      </c>
      <c r="D501" s="181" t="s">
        <v>302</v>
      </c>
      <c r="E501" s="181">
        <v>0</v>
      </c>
      <c r="F501" s="181">
        <v>35.880000000000003</v>
      </c>
      <c r="G501" s="181">
        <v>8.9700000000000006</v>
      </c>
      <c r="H501" s="181">
        <v>44.85</v>
      </c>
      <c r="I501" s="181">
        <v>13891</v>
      </c>
      <c r="J501" s="181" t="s">
        <v>280</v>
      </c>
      <c r="K501" s="181"/>
      <c r="L501" s="181"/>
      <c r="M501" s="181"/>
    </row>
    <row r="502" spans="1:13">
      <c r="A502" s="181" t="s">
        <v>276</v>
      </c>
      <c r="B502" s="271">
        <v>40192</v>
      </c>
      <c r="C502" s="181" t="s">
        <v>294</v>
      </c>
      <c r="D502" s="181" t="s">
        <v>279</v>
      </c>
      <c r="E502" s="181">
        <v>36.08</v>
      </c>
      <c r="F502" s="181">
        <v>298.17</v>
      </c>
      <c r="G502" s="181">
        <v>74.540000000000006</v>
      </c>
      <c r="H502" s="181">
        <v>372.71</v>
      </c>
      <c r="I502" s="181">
        <v>14759</v>
      </c>
      <c r="J502" s="181" t="s">
        <v>280</v>
      </c>
      <c r="K502" s="181"/>
      <c r="L502" s="181"/>
      <c r="M502" s="181"/>
    </row>
    <row r="503" spans="1:13">
      <c r="A503" s="181" t="s">
        <v>276</v>
      </c>
      <c r="B503" s="271">
        <v>40193</v>
      </c>
      <c r="C503" s="181" t="s">
        <v>278</v>
      </c>
      <c r="D503" s="181" t="s">
        <v>279</v>
      </c>
      <c r="E503" s="181">
        <v>32.159999999999997</v>
      </c>
      <c r="F503" s="181">
        <v>265.77</v>
      </c>
      <c r="G503" s="181">
        <v>66.44</v>
      </c>
      <c r="H503" s="181">
        <v>332.21</v>
      </c>
      <c r="I503" s="181">
        <v>15996</v>
      </c>
      <c r="J503" s="181" t="s">
        <v>280</v>
      </c>
      <c r="K503" s="181"/>
      <c r="L503" s="181"/>
      <c r="M503" s="181"/>
    </row>
    <row r="504" spans="1:13">
      <c r="A504" s="181" t="s">
        <v>276</v>
      </c>
      <c r="B504" s="271">
        <v>40193</v>
      </c>
      <c r="C504" s="181" t="s">
        <v>286</v>
      </c>
      <c r="D504" s="181" t="s">
        <v>300</v>
      </c>
      <c r="E504" s="181">
        <v>28.85</v>
      </c>
      <c r="F504" s="181">
        <v>241.42</v>
      </c>
      <c r="G504" s="181">
        <v>60.35</v>
      </c>
      <c r="H504" s="181">
        <v>301.77</v>
      </c>
      <c r="I504" s="181">
        <v>15353</v>
      </c>
      <c r="J504" s="181" t="s">
        <v>280</v>
      </c>
      <c r="K504" s="181"/>
      <c r="L504" s="181"/>
      <c r="M504" s="181"/>
    </row>
    <row r="505" spans="1:13">
      <c r="A505" s="181" t="s">
        <v>276</v>
      </c>
      <c r="B505" s="271">
        <v>40193</v>
      </c>
      <c r="C505" s="181" t="s">
        <v>283</v>
      </c>
      <c r="D505" s="181" t="s">
        <v>279</v>
      </c>
      <c r="E505" s="181">
        <v>27.18</v>
      </c>
      <c r="F505" s="181">
        <v>224.61</v>
      </c>
      <c r="G505" s="181">
        <v>56.15</v>
      </c>
      <c r="H505" s="181">
        <v>280.76</v>
      </c>
      <c r="I505" s="181">
        <v>18524</v>
      </c>
      <c r="J505" s="181" t="s">
        <v>280</v>
      </c>
      <c r="K505" s="181"/>
      <c r="L505" s="181"/>
      <c r="M505" s="181"/>
    </row>
    <row r="506" spans="1:13">
      <c r="A506" s="181" t="s">
        <v>276</v>
      </c>
      <c r="B506" s="271">
        <v>40194</v>
      </c>
      <c r="C506" s="181" t="s">
        <v>281</v>
      </c>
      <c r="D506" s="181" t="s">
        <v>279</v>
      </c>
      <c r="E506" s="181">
        <v>29.89</v>
      </c>
      <c r="F506" s="181">
        <v>244.62</v>
      </c>
      <c r="G506" s="181">
        <v>61.16</v>
      </c>
      <c r="H506" s="181">
        <v>305.77</v>
      </c>
      <c r="I506" s="181">
        <v>16241</v>
      </c>
      <c r="J506" s="181" t="s">
        <v>280</v>
      </c>
      <c r="K506" s="181"/>
      <c r="L506" s="181"/>
      <c r="M506" s="181"/>
    </row>
    <row r="507" spans="1:13">
      <c r="A507" s="181" t="s">
        <v>276</v>
      </c>
      <c r="B507" s="271">
        <v>40195</v>
      </c>
      <c r="C507" s="181" t="s">
        <v>297</v>
      </c>
      <c r="D507" s="181" t="s">
        <v>279</v>
      </c>
      <c r="E507" s="181">
        <v>35.299999999999997</v>
      </c>
      <c r="F507" s="181">
        <v>289.45999999999998</v>
      </c>
      <c r="G507" s="181">
        <v>72.36</v>
      </c>
      <c r="H507" s="181">
        <v>361.82</v>
      </c>
      <c r="I507" s="181">
        <v>16753</v>
      </c>
      <c r="J507" s="181" t="s">
        <v>280</v>
      </c>
      <c r="K507" s="181"/>
      <c r="L507" s="181"/>
      <c r="M507" s="181"/>
    </row>
    <row r="508" spans="1:13">
      <c r="A508" s="181" t="s">
        <v>276</v>
      </c>
      <c r="B508" s="271">
        <v>40195</v>
      </c>
      <c r="C508" s="181" t="s">
        <v>290</v>
      </c>
      <c r="D508" s="181" t="s">
        <v>279</v>
      </c>
      <c r="E508" s="181">
        <v>36.18</v>
      </c>
      <c r="F508" s="181">
        <v>296.67</v>
      </c>
      <c r="G508" s="181">
        <v>74.17</v>
      </c>
      <c r="H508" s="181">
        <v>370.84</v>
      </c>
      <c r="I508" s="181">
        <v>14808</v>
      </c>
      <c r="J508" s="181" t="s">
        <v>280</v>
      </c>
      <c r="K508" s="181"/>
      <c r="L508" s="181"/>
      <c r="M508" s="181"/>
    </row>
    <row r="509" spans="1:13">
      <c r="A509" s="181" t="s">
        <v>276</v>
      </c>
      <c r="B509" s="271">
        <v>40196</v>
      </c>
      <c r="C509" s="181" t="s">
        <v>278</v>
      </c>
      <c r="D509" s="181" t="s">
        <v>279</v>
      </c>
      <c r="E509" s="181">
        <v>21.4</v>
      </c>
      <c r="F509" s="181">
        <v>175.82</v>
      </c>
      <c r="G509" s="181">
        <v>43.95</v>
      </c>
      <c r="H509" s="181">
        <v>219.77</v>
      </c>
      <c r="I509" s="181">
        <v>16276</v>
      </c>
      <c r="J509" s="181" t="s">
        <v>280</v>
      </c>
      <c r="K509" s="181"/>
      <c r="L509" s="181"/>
      <c r="M509" s="181"/>
    </row>
    <row r="510" spans="1:13">
      <c r="A510" s="181" t="s">
        <v>276</v>
      </c>
      <c r="B510" s="271">
        <v>40196</v>
      </c>
      <c r="C510" s="181" t="s">
        <v>282</v>
      </c>
      <c r="D510" s="181" t="s">
        <v>296</v>
      </c>
      <c r="E510" s="181">
        <v>20.86</v>
      </c>
      <c r="F510" s="181">
        <v>170.38</v>
      </c>
      <c r="G510" s="181">
        <v>42.59</v>
      </c>
      <c r="H510" s="181">
        <v>212.97</v>
      </c>
      <c r="I510" s="181">
        <v>12828</v>
      </c>
      <c r="J510" s="181" t="s">
        <v>280</v>
      </c>
      <c r="K510" s="181"/>
      <c r="L510" s="181"/>
      <c r="M510" s="181"/>
    </row>
    <row r="511" spans="1:13">
      <c r="A511" s="181" t="s">
        <v>276</v>
      </c>
      <c r="B511" s="271">
        <v>40196</v>
      </c>
      <c r="C511" s="181" t="s">
        <v>294</v>
      </c>
      <c r="D511" s="181" t="s">
        <v>279</v>
      </c>
      <c r="E511" s="181">
        <v>25.81</v>
      </c>
      <c r="F511" s="181">
        <v>211.65</v>
      </c>
      <c r="G511" s="181">
        <v>52.91</v>
      </c>
      <c r="H511" s="181">
        <v>264.56</v>
      </c>
      <c r="I511" s="181">
        <v>15125</v>
      </c>
      <c r="J511" s="181" t="s">
        <v>280</v>
      </c>
      <c r="K511" s="181"/>
      <c r="L511" s="181"/>
      <c r="M511" s="181"/>
    </row>
    <row r="512" spans="1:13">
      <c r="A512" s="181" t="s">
        <v>276</v>
      </c>
      <c r="B512" s="271">
        <v>40197</v>
      </c>
      <c r="C512" s="181" t="s">
        <v>281</v>
      </c>
      <c r="D512" s="181" t="s">
        <v>279</v>
      </c>
      <c r="E512" s="181">
        <v>36.21</v>
      </c>
      <c r="F512" s="181">
        <v>297.5</v>
      </c>
      <c r="G512" s="181">
        <v>74.38</v>
      </c>
      <c r="H512" s="181">
        <v>371.88</v>
      </c>
      <c r="I512" s="181">
        <v>16765</v>
      </c>
      <c r="J512" s="181" t="s">
        <v>280</v>
      </c>
      <c r="K512" s="181"/>
      <c r="L512" s="181"/>
      <c r="M512" s="181"/>
    </row>
    <row r="513" spans="1:13">
      <c r="A513" s="181" t="s">
        <v>276</v>
      </c>
      <c r="B513" s="271">
        <v>40197</v>
      </c>
      <c r="C513" s="181" t="s">
        <v>291</v>
      </c>
      <c r="D513" s="181" t="s">
        <v>279</v>
      </c>
      <c r="E513" s="181">
        <v>24.11</v>
      </c>
      <c r="F513" s="181">
        <v>197.31</v>
      </c>
      <c r="G513" s="181">
        <v>49.33</v>
      </c>
      <c r="H513" s="181">
        <v>246.64</v>
      </c>
      <c r="I513" s="181">
        <v>16645</v>
      </c>
      <c r="J513" s="181" t="s">
        <v>280</v>
      </c>
      <c r="K513" s="181"/>
      <c r="L513" s="181"/>
      <c r="M513" s="181"/>
    </row>
    <row r="514" spans="1:13">
      <c r="A514" s="181" t="s">
        <v>276</v>
      </c>
      <c r="B514" s="271">
        <v>40198</v>
      </c>
      <c r="C514" s="181" t="s">
        <v>282</v>
      </c>
      <c r="D514" s="181" t="s">
        <v>279</v>
      </c>
      <c r="E514" s="181">
        <v>26.13</v>
      </c>
      <c r="F514" s="181">
        <v>213.85</v>
      </c>
      <c r="G514" s="181">
        <v>53.46</v>
      </c>
      <c r="H514" s="181">
        <v>267.31</v>
      </c>
      <c r="I514" s="181">
        <v>13279</v>
      </c>
      <c r="J514" s="181" t="s">
        <v>280</v>
      </c>
      <c r="K514" s="181"/>
      <c r="L514" s="181"/>
      <c r="M514" s="181"/>
    </row>
    <row r="515" spans="1:13">
      <c r="A515" s="181" t="s">
        <v>276</v>
      </c>
      <c r="B515" s="271">
        <v>40198</v>
      </c>
      <c r="C515" s="181" t="s">
        <v>286</v>
      </c>
      <c r="D515" s="181" t="s">
        <v>279</v>
      </c>
      <c r="E515" s="181">
        <v>30.98</v>
      </c>
      <c r="F515" s="181">
        <v>253.54</v>
      </c>
      <c r="G515" s="181">
        <v>63.38</v>
      </c>
      <c r="H515" s="181">
        <v>316.93</v>
      </c>
      <c r="I515" s="181">
        <v>15849</v>
      </c>
      <c r="J515" s="181" t="s">
        <v>280</v>
      </c>
      <c r="K515" s="181"/>
      <c r="L515" s="181"/>
      <c r="M515" s="181"/>
    </row>
    <row r="516" spans="1:13">
      <c r="A516" s="181" t="s">
        <v>276</v>
      </c>
      <c r="B516" s="271">
        <v>40198</v>
      </c>
      <c r="C516" s="181" t="s">
        <v>287</v>
      </c>
      <c r="D516" s="181" t="s">
        <v>279</v>
      </c>
      <c r="E516" s="181">
        <v>30.64</v>
      </c>
      <c r="F516" s="181">
        <v>250.76</v>
      </c>
      <c r="G516" s="181">
        <v>62.69</v>
      </c>
      <c r="H516" s="181">
        <v>313.45</v>
      </c>
      <c r="I516" s="181">
        <v>15358</v>
      </c>
      <c r="J516" s="181" t="s">
        <v>280</v>
      </c>
      <c r="K516" s="181"/>
      <c r="L516" s="181"/>
      <c r="M516" s="181"/>
    </row>
    <row r="517" spans="1:13">
      <c r="A517" s="181" t="s">
        <v>276</v>
      </c>
      <c r="B517" s="271">
        <v>40199</v>
      </c>
      <c r="C517" s="181" t="s">
        <v>290</v>
      </c>
      <c r="D517" s="181" t="s">
        <v>279</v>
      </c>
      <c r="E517" s="181">
        <v>28.69</v>
      </c>
      <c r="F517" s="181">
        <v>234.34</v>
      </c>
      <c r="G517" s="181">
        <v>58.59</v>
      </c>
      <c r="H517" s="181">
        <v>292.93</v>
      </c>
      <c r="I517" s="181">
        <v>15228</v>
      </c>
      <c r="J517" s="181" t="s">
        <v>280</v>
      </c>
      <c r="K517" s="181"/>
      <c r="L517" s="181"/>
      <c r="M517" s="181"/>
    </row>
    <row r="518" spans="1:13">
      <c r="A518" s="181" t="s">
        <v>276</v>
      </c>
      <c r="B518" s="271">
        <v>40199</v>
      </c>
      <c r="C518" s="181" t="s">
        <v>298</v>
      </c>
      <c r="D518" s="181" t="s">
        <v>279</v>
      </c>
      <c r="E518" s="181">
        <v>31.18</v>
      </c>
      <c r="F518" s="181">
        <v>254.67</v>
      </c>
      <c r="G518" s="181">
        <v>63.67</v>
      </c>
      <c r="H518" s="181">
        <v>318.33999999999997</v>
      </c>
      <c r="I518" s="181">
        <v>18039</v>
      </c>
      <c r="J518" s="181" t="s">
        <v>280</v>
      </c>
      <c r="K518" s="181"/>
      <c r="L518" s="181"/>
      <c r="M518" s="181"/>
    </row>
    <row r="519" spans="1:13">
      <c r="A519" s="181" t="s">
        <v>276</v>
      </c>
      <c r="B519" s="271">
        <v>40200</v>
      </c>
      <c r="C519" s="181" t="s">
        <v>278</v>
      </c>
      <c r="D519" s="181" t="s">
        <v>279</v>
      </c>
      <c r="E519" s="181">
        <v>30.76</v>
      </c>
      <c r="F519" s="181">
        <v>252.73</v>
      </c>
      <c r="G519" s="181">
        <v>63.18</v>
      </c>
      <c r="H519" s="181">
        <v>315.91000000000003</v>
      </c>
      <c r="I519" s="181">
        <v>16745</v>
      </c>
      <c r="J519" s="181" t="s">
        <v>280</v>
      </c>
      <c r="K519" s="181"/>
      <c r="L519" s="181"/>
      <c r="M519" s="181"/>
    </row>
    <row r="520" spans="1:13">
      <c r="A520" s="181" t="s">
        <v>276</v>
      </c>
      <c r="B520" s="271">
        <v>40200</v>
      </c>
      <c r="C520" s="181" t="s">
        <v>297</v>
      </c>
      <c r="D520" s="181" t="s">
        <v>279</v>
      </c>
      <c r="E520" s="181">
        <v>20.56</v>
      </c>
      <c r="F520" s="181">
        <v>167.94</v>
      </c>
      <c r="G520" s="181">
        <v>41.98</v>
      </c>
      <c r="H520" s="181">
        <v>209.93</v>
      </c>
      <c r="I520" s="181">
        <v>17039</v>
      </c>
      <c r="J520" s="181" t="s">
        <v>280</v>
      </c>
      <c r="K520" s="181"/>
      <c r="L520" s="181"/>
      <c r="M520" s="181"/>
    </row>
    <row r="521" spans="1:13">
      <c r="A521" s="181" t="s">
        <v>276</v>
      </c>
      <c r="B521" s="271">
        <v>40200</v>
      </c>
      <c r="C521" s="181" t="s">
        <v>282</v>
      </c>
      <c r="D521" s="181" t="s">
        <v>296</v>
      </c>
      <c r="E521" s="181">
        <v>22.7</v>
      </c>
      <c r="F521" s="181">
        <v>185.41</v>
      </c>
      <c r="G521" s="181">
        <v>46.35</v>
      </c>
      <c r="H521" s="181">
        <v>231.76</v>
      </c>
      <c r="I521" s="181">
        <v>13672</v>
      </c>
      <c r="J521" s="181" t="s">
        <v>280</v>
      </c>
      <c r="K521" s="181"/>
      <c r="L521" s="181"/>
      <c r="M521" s="181"/>
    </row>
    <row r="522" spans="1:13">
      <c r="A522" s="181" t="s">
        <v>276</v>
      </c>
      <c r="B522" s="271">
        <v>40200</v>
      </c>
      <c r="C522" s="181" t="s">
        <v>289</v>
      </c>
      <c r="D522" s="181" t="s">
        <v>300</v>
      </c>
      <c r="E522" s="181">
        <v>34.39</v>
      </c>
      <c r="F522" s="181">
        <v>287.22000000000003</v>
      </c>
      <c r="G522" s="181">
        <v>71.81</v>
      </c>
      <c r="H522" s="181">
        <v>359.03</v>
      </c>
      <c r="I522" s="181">
        <v>14044</v>
      </c>
      <c r="J522" s="181" t="s">
        <v>280</v>
      </c>
      <c r="K522" s="181"/>
      <c r="L522" s="181"/>
      <c r="M522" s="181"/>
    </row>
    <row r="523" spans="1:13">
      <c r="A523" s="181" t="s">
        <v>276</v>
      </c>
      <c r="B523" s="271">
        <v>40201</v>
      </c>
      <c r="C523" s="181" t="s">
        <v>285</v>
      </c>
      <c r="D523" s="181" t="s">
        <v>279</v>
      </c>
      <c r="E523" s="181">
        <v>21.06</v>
      </c>
      <c r="F523" s="181">
        <v>173.36</v>
      </c>
      <c r="G523" s="181">
        <v>43.34</v>
      </c>
      <c r="H523" s="181">
        <v>216.7</v>
      </c>
      <c r="I523" s="181">
        <v>15791</v>
      </c>
      <c r="J523" s="181" t="s">
        <v>280</v>
      </c>
      <c r="K523" s="181"/>
      <c r="L523" s="181"/>
      <c r="M523" s="181"/>
    </row>
    <row r="524" spans="1:13">
      <c r="A524" s="181" t="s">
        <v>276</v>
      </c>
      <c r="B524" s="271">
        <v>40201</v>
      </c>
      <c r="C524" s="181" t="s">
        <v>281</v>
      </c>
      <c r="D524" s="181" t="s">
        <v>279</v>
      </c>
      <c r="E524" s="181">
        <v>32.29</v>
      </c>
      <c r="F524" s="181">
        <v>265.82</v>
      </c>
      <c r="G524" s="181">
        <v>66.45</v>
      </c>
      <c r="H524" s="181">
        <v>332.27</v>
      </c>
      <c r="I524" s="181">
        <v>17212</v>
      </c>
      <c r="J524" s="181" t="s">
        <v>280</v>
      </c>
      <c r="K524" s="181"/>
      <c r="L524" s="181"/>
      <c r="M524" s="181"/>
    </row>
    <row r="525" spans="1:13">
      <c r="A525" s="181" t="s">
        <v>276</v>
      </c>
      <c r="B525" s="271">
        <v>40201</v>
      </c>
      <c r="C525" s="181" t="s">
        <v>287</v>
      </c>
      <c r="D525" s="181" t="s">
        <v>279</v>
      </c>
      <c r="E525" s="181">
        <v>32.119999999999997</v>
      </c>
      <c r="F525" s="181">
        <v>263.89999999999998</v>
      </c>
      <c r="G525" s="181">
        <v>65.97</v>
      </c>
      <c r="H525" s="181">
        <v>329.88</v>
      </c>
      <c r="I525" s="181">
        <v>15815</v>
      </c>
      <c r="J525" s="181" t="s">
        <v>280</v>
      </c>
      <c r="K525" s="181"/>
      <c r="L525" s="181"/>
      <c r="M525" s="181"/>
    </row>
    <row r="526" spans="1:13">
      <c r="A526" s="181" t="s">
        <v>276</v>
      </c>
      <c r="B526" s="271">
        <v>40202</v>
      </c>
      <c r="C526" s="181" t="s">
        <v>286</v>
      </c>
      <c r="D526" s="181" t="s">
        <v>279</v>
      </c>
      <c r="E526" s="181">
        <v>20.38</v>
      </c>
      <c r="F526" s="181">
        <v>167.77</v>
      </c>
      <c r="G526" s="181">
        <v>41.94</v>
      </c>
      <c r="H526" s="181">
        <v>209.71</v>
      </c>
      <c r="I526" s="181">
        <v>16176</v>
      </c>
      <c r="J526" s="181" t="s">
        <v>280</v>
      </c>
      <c r="K526" s="181"/>
      <c r="L526" s="181"/>
      <c r="M526" s="181"/>
    </row>
    <row r="527" spans="1:13">
      <c r="A527" s="181" t="s">
        <v>276</v>
      </c>
      <c r="B527" s="271">
        <v>40203</v>
      </c>
      <c r="C527" s="181" t="s">
        <v>282</v>
      </c>
      <c r="D527" s="181" t="s">
        <v>279</v>
      </c>
      <c r="E527" s="181">
        <v>27.54</v>
      </c>
      <c r="F527" s="181">
        <v>227.14</v>
      </c>
      <c r="G527" s="181">
        <v>56.78</v>
      </c>
      <c r="H527" s="181">
        <v>283.92</v>
      </c>
      <c r="I527" s="181">
        <v>14084</v>
      </c>
      <c r="J527" s="181" t="s">
        <v>280</v>
      </c>
      <c r="K527" s="181"/>
      <c r="L527" s="181"/>
      <c r="M527" s="181"/>
    </row>
    <row r="528" spans="1:13">
      <c r="A528" s="181" t="s">
        <v>276</v>
      </c>
      <c r="B528" s="271">
        <v>40203</v>
      </c>
      <c r="C528" s="181" t="s">
        <v>287</v>
      </c>
      <c r="D528" s="181" t="s">
        <v>279</v>
      </c>
      <c r="E528" s="181">
        <v>30.58</v>
      </c>
      <c r="F528" s="181">
        <v>252.22</v>
      </c>
      <c r="G528" s="181">
        <v>63.05</v>
      </c>
      <c r="H528" s="181">
        <v>315.27</v>
      </c>
      <c r="I528" s="181">
        <v>16252</v>
      </c>
      <c r="J528" s="181" t="s">
        <v>280</v>
      </c>
      <c r="K528" s="181"/>
      <c r="L528" s="181"/>
      <c r="M528" s="181"/>
    </row>
    <row r="529" spans="1:13">
      <c r="A529" s="181" t="s">
        <v>276</v>
      </c>
      <c r="B529" s="271">
        <v>40204</v>
      </c>
      <c r="C529" s="181" t="s">
        <v>278</v>
      </c>
      <c r="D529" s="181" t="s">
        <v>279</v>
      </c>
      <c r="E529" s="181">
        <v>33.130000000000003</v>
      </c>
      <c r="F529" s="181">
        <v>273.26</v>
      </c>
      <c r="G529" s="181">
        <v>68.31</v>
      </c>
      <c r="H529" s="181">
        <v>341.57</v>
      </c>
      <c r="I529" s="181">
        <v>17172</v>
      </c>
      <c r="J529" s="181" t="s">
        <v>280</v>
      </c>
      <c r="K529" s="181"/>
      <c r="L529" s="181"/>
      <c r="M529" s="181"/>
    </row>
    <row r="530" spans="1:13">
      <c r="A530" s="181" t="s">
        <v>276</v>
      </c>
      <c r="B530" s="271">
        <v>40204</v>
      </c>
      <c r="C530" s="181" t="s">
        <v>286</v>
      </c>
      <c r="D530" s="181" t="s">
        <v>279</v>
      </c>
      <c r="E530" s="181">
        <v>28.05</v>
      </c>
      <c r="F530" s="181">
        <v>229.56</v>
      </c>
      <c r="G530" s="181">
        <v>57.39</v>
      </c>
      <c r="H530" s="181">
        <v>286.95</v>
      </c>
      <c r="I530" s="181">
        <v>16431</v>
      </c>
      <c r="J530" s="181" t="s">
        <v>280</v>
      </c>
      <c r="K530" s="181"/>
      <c r="L530" s="181"/>
      <c r="M530" s="181"/>
    </row>
    <row r="531" spans="1:13">
      <c r="A531" s="181" t="s">
        <v>276</v>
      </c>
      <c r="B531" s="271">
        <v>40204</v>
      </c>
      <c r="C531" s="181" t="s">
        <v>291</v>
      </c>
      <c r="D531" s="181" t="s">
        <v>279</v>
      </c>
      <c r="E531" s="181">
        <v>34.340000000000003</v>
      </c>
      <c r="F531" s="181">
        <v>281.02999999999997</v>
      </c>
      <c r="G531" s="181">
        <v>70.260000000000005</v>
      </c>
      <c r="H531" s="181">
        <v>351.29</v>
      </c>
      <c r="I531" s="181">
        <v>17028</v>
      </c>
      <c r="J531" s="181" t="s">
        <v>280</v>
      </c>
      <c r="K531" s="181"/>
      <c r="L531" s="181"/>
      <c r="M531" s="181"/>
    </row>
    <row r="532" spans="1:13">
      <c r="A532" s="181" t="s">
        <v>276</v>
      </c>
      <c r="B532" s="271">
        <v>40204</v>
      </c>
      <c r="C532" s="181" t="s">
        <v>283</v>
      </c>
      <c r="D532" s="181" t="s">
        <v>279</v>
      </c>
      <c r="E532" s="181">
        <v>33.979999999999997</v>
      </c>
      <c r="F532" s="181">
        <v>280.26</v>
      </c>
      <c r="G532" s="181">
        <v>70.06</v>
      </c>
      <c r="H532" s="181">
        <v>350.32</v>
      </c>
      <c r="I532" s="181">
        <v>19016</v>
      </c>
      <c r="J532" s="181" t="s">
        <v>280</v>
      </c>
      <c r="K532" s="181"/>
      <c r="L532" s="181"/>
      <c r="M532" s="181"/>
    </row>
    <row r="533" spans="1:13">
      <c r="A533" s="181" t="s">
        <v>276</v>
      </c>
      <c r="B533" s="271">
        <v>40206</v>
      </c>
      <c r="C533" s="181" t="s">
        <v>281</v>
      </c>
      <c r="D533" s="181" t="s">
        <v>279</v>
      </c>
      <c r="E533" s="181">
        <v>31.5</v>
      </c>
      <c r="F533" s="181">
        <v>257.79000000000002</v>
      </c>
      <c r="G533" s="181">
        <v>64.45</v>
      </c>
      <c r="H533" s="181">
        <v>322.24</v>
      </c>
      <c r="I533" s="181">
        <v>17650</v>
      </c>
      <c r="J533" s="181" t="s">
        <v>280</v>
      </c>
      <c r="K533" s="181"/>
      <c r="L533" s="181"/>
      <c r="M533" s="181"/>
    </row>
    <row r="534" spans="1:13">
      <c r="A534" s="181" t="s">
        <v>276</v>
      </c>
      <c r="B534" s="271">
        <v>40206</v>
      </c>
      <c r="C534" s="181" t="s">
        <v>290</v>
      </c>
      <c r="D534" s="181" t="s">
        <v>279</v>
      </c>
      <c r="E534" s="181">
        <v>26.93</v>
      </c>
      <c r="F534" s="181">
        <v>220.4</v>
      </c>
      <c r="G534" s="181">
        <v>55.1</v>
      </c>
      <c r="H534" s="181">
        <v>275.5</v>
      </c>
      <c r="I534" s="181">
        <v>15587</v>
      </c>
      <c r="J534" s="181" t="s">
        <v>280</v>
      </c>
      <c r="K534" s="181"/>
      <c r="L534" s="181"/>
      <c r="M534" s="181"/>
    </row>
    <row r="535" spans="1:13">
      <c r="A535" s="181" t="s">
        <v>276</v>
      </c>
      <c r="B535" s="271">
        <v>40206</v>
      </c>
      <c r="C535" s="181" t="s">
        <v>287</v>
      </c>
      <c r="D535" s="181" t="s">
        <v>279</v>
      </c>
      <c r="E535" s="181">
        <v>32.26</v>
      </c>
      <c r="F535" s="181">
        <v>263.5</v>
      </c>
      <c r="G535" s="181">
        <v>65.88</v>
      </c>
      <c r="H535" s="181">
        <v>329.38</v>
      </c>
      <c r="I535" s="181">
        <v>16733</v>
      </c>
      <c r="J535" s="181" t="s">
        <v>280</v>
      </c>
      <c r="K535" s="181"/>
      <c r="L535" s="181"/>
      <c r="M535" s="181"/>
    </row>
    <row r="536" spans="1:13">
      <c r="A536" s="181" t="s">
        <v>276</v>
      </c>
      <c r="B536" s="271">
        <v>40206</v>
      </c>
      <c r="C536" s="181" t="s">
        <v>298</v>
      </c>
      <c r="D536" s="181" t="s">
        <v>279</v>
      </c>
      <c r="E536" s="181">
        <v>30.96</v>
      </c>
      <c r="F536" s="181">
        <v>253.38</v>
      </c>
      <c r="G536" s="181">
        <v>63.34</v>
      </c>
      <c r="H536" s="181">
        <v>316.73</v>
      </c>
      <c r="I536" s="181">
        <v>18468</v>
      </c>
      <c r="J536" s="181" t="s">
        <v>280</v>
      </c>
      <c r="K536" s="181"/>
      <c r="L536" s="181"/>
      <c r="M536" s="181"/>
    </row>
    <row r="537" spans="1:13">
      <c r="A537" s="181" t="s">
        <v>276</v>
      </c>
      <c r="B537" s="271">
        <v>40206</v>
      </c>
      <c r="C537" s="181" t="s">
        <v>294</v>
      </c>
      <c r="D537" s="181" t="s">
        <v>279</v>
      </c>
      <c r="E537" s="181">
        <v>34.28</v>
      </c>
      <c r="F537" s="181">
        <v>280.54000000000002</v>
      </c>
      <c r="G537" s="181">
        <v>70.14</v>
      </c>
      <c r="H537" s="181">
        <v>350.68</v>
      </c>
      <c r="I537" s="181">
        <v>15596</v>
      </c>
      <c r="J537" s="181" t="s">
        <v>280</v>
      </c>
      <c r="K537" s="181"/>
      <c r="L537" s="181"/>
      <c r="M537" s="181"/>
    </row>
    <row r="538" spans="1:13">
      <c r="A538" s="181" t="s">
        <v>276</v>
      </c>
      <c r="B538" s="271">
        <v>40207</v>
      </c>
      <c r="C538" s="181" t="s">
        <v>278</v>
      </c>
      <c r="D538" s="181" t="s">
        <v>279</v>
      </c>
      <c r="E538" s="181">
        <v>28.3</v>
      </c>
      <c r="F538" s="181">
        <v>232.06</v>
      </c>
      <c r="G538" s="181">
        <v>58.02</v>
      </c>
      <c r="H538" s="181">
        <v>290.07</v>
      </c>
      <c r="I538" s="181">
        <v>17589</v>
      </c>
      <c r="J538" s="181" t="s">
        <v>280</v>
      </c>
      <c r="K538" s="181"/>
      <c r="L538" s="181"/>
      <c r="M538" s="181"/>
    </row>
    <row r="539" spans="1:13">
      <c r="A539" s="181" t="s">
        <v>276</v>
      </c>
      <c r="B539" s="271">
        <v>40207</v>
      </c>
      <c r="C539" s="181" t="s">
        <v>282</v>
      </c>
      <c r="D539" s="181" t="s">
        <v>279</v>
      </c>
      <c r="E539" s="181">
        <v>25.47</v>
      </c>
      <c r="F539" s="181">
        <v>208.86</v>
      </c>
      <c r="G539" s="181">
        <v>52.22</v>
      </c>
      <c r="H539" s="181">
        <v>261.08</v>
      </c>
      <c r="I539" s="181">
        <v>14440</v>
      </c>
      <c r="J539" s="181" t="s">
        <v>280</v>
      </c>
      <c r="K539" s="181"/>
      <c r="L539" s="181"/>
      <c r="M539" s="181"/>
    </row>
    <row r="540" spans="1:13">
      <c r="A540" s="181" t="s">
        <v>276</v>
      </c>
      <c r="B540" s="271">
        <v>40208</v>
      </c>
      <c r="C540" s="181" t="s">
        <v>289</v>
      </c>
      <c r="D540" s="181" t="s">
        <v>279</v>
      </c>
      <c r="E540" s="181">
        <v>28.01</v>
      </c>
      <c r="F540" s="181">
        <v>228.78</v>
      </c>
      <c r="G540" s="181">
        <v>57.2</v>
      </c>
      <c r="H540" s="181">
        <v>285.98</v>
      </c>
      <c r="I540" s="181">
        <v>14382</v>
      </c>
      <c r="J540" s="181" t="s">
        <v>280</v>
      </c>
      <c r="K540" s="181"/>
      <c r="L540" s="181"/>
      <c r="M540" s="181"/>
    </row>
    <row r="541" spans="1:13">
      <c r="A541" s="181" t="s">
        <v>276</v>
      </c>
      <c r="B541" s="271">
        <v>40209</v>
      </c>
      <c r="C541" s="181" t="s">
        <v>285</v>
      </c>
      <c r="D541" s="181" t="s">
        <v>279</v>
      </c>
      <c r="E541" s="181">
        <v>28.6</v>
      </c>
      <c r="F541" s="181">
        <v>233.61</v>
      </c>
      <c r="G541" s="181">
        <v>58.4</v>
      </c>
      <c r="H541" s="181">
        <v>292.01</v>
      </c>
      <c r="I541" s="181">
        <v>16170</v>
      </c>
      <c r="J541" s="181" t="s">
        <v>280</v>
      </c>
      <c r="K541" s="181"/>
      <c r="L541" s="181"/>
      <c r="M541" s="181"/>
    </row>
    <row r="542" spans="1:13">
      <c r="A542" s="181" t="s">
        <v>276</v>
      </c>
      <c r="B542" s="271">
        <v>40209</v>
      </c>
      <c r="C542" s="181" t="s">
        <v>282</v>
      </c>
      <c r="D542" s="181" t="s">
        <v>279</v>
      </c>
      <c r="E542" s="181">
        <v>17.510000000000002</v>
      </c>
      <c r="F542" s="181">
        <v>143.02000000000001</v>
      </c>
      <c r="G542" s="181">
        <v>35.76</v>
      </c>
      <c r="H542" s="181">
        <v>178.78</v>
      </c>
      <c r="I542" s="181">
        <v>14713</v>
      </c>
      <c r="J542" s="181" t="s">
        <v>280</v>
      </c>
      <c r="K542" s="181"/>
      <c r="L542" s="181"/>
      <c r="M542" s="181"/>
    </row>
    <row r="543" spans="1:13">
      <c r="A543" s="181" t="s">
        <v>276</v>
      </c>
      <c r="B543" s="271">
        <v>40209</v>
      </c>
      <c r="C543" s="181" t="s">
        <v>287</v>
      </c>
      <c r="D543" s="181" t="s">
        <v>279</v>
      </c>
      <c r="E543" s="181">
        <v>23.18</v>
      </c>
      <c r="F543" s="181">
        <v>189.33</v>
      </c>
      <c r="G543" s="181">
        <v>47.33</v>
      </c>
      <c r="H543" s="181">
        <v>236.66</v>
      </c>
      <c r="I543" s="181">
        <v>17080</v>
      </c>
      <c r="J543" s="181" t="s">
        <v>280</v>
      </c>
      <c r="K543" s="181"/>
      <c r="L543" s="181"/>
      <c r="M543" s="181"/>
    </row>
    <row r="544" spans="1:13">
      <c r="A544" s="181" t="s">
        <v>276</v>
      </c>
      <c r="B544" s="271">
        <v>40210</v>
      </c>
      <c r="C544" s="181" t="s">
        <v>297</v>
      </c>
      <c r="D544" s="181" t="s">
        <v>279</v>
      </c>
      <c r="E544" s="181">
        <v>31.96</v>
      </c>
      <c r="F544" s="181">
        <v>260.02</v>
      </c>
      <c r="G544" s="181">
        <v>65</v>
      </c>
      <c r="H544" s="181">
        <v>325.02</v>
      </c>
      <c r="I544" s="181">
        <v>17484</v>
      </c>
      <c r="J544" s="181" t="s">
        <v>280</v>
      </c>
      <c r="K544" s="181"/>
      <c r="L544" s="181"/>
      <c r="M544" s="181"/>
    </row>
    <row r="545" spans="1:13">
      <c r="A545" s="181" t="s">
        <v>276</v>
      </c>
      <c r="B545" s="271">
        <v>40211</v>
      </c>
      <c r="C545" s="181" t="s">
        <v>281</v>
      </c>
      <c r="D545" s="181" t="s">
        <v>279</v>
      </c>
      <c r="E545" s="181">
        <v>29.01</v>
      </c>
      <c r="F545" s="181">
        <v>237.42</v>
      </c>
      <c r="G545" s="181">
        <v>59.35</v>
      </c>
      <c r="H545" s="181">
        <v>296.77</v>
      </c>
      <c r="I545" s="181">
        <v>18053</v>
      </c>
      <c r="J545" s="181" t="s">
        <v>280</v>
      </c>
      <c r="K545" s="181"/>
      <c r="L545" s="181"/>
      <c r="M545" s="181"/>
    </row>
    <row r="546" spans="1:13">
      <c r="A546" s="181" t="s">
        <v>276</v>
      </c>
      <c r="B546" s="271">
        <v>40211</v>
      </c>
      <c r="C546" s="181" t="s">
        <v>286</v>
      </c>
      <c r="D546" s="181" t="s">
        <v>279</v>
      </c>
      <c r="E546" s="181">
        <v>36.24</v>
      </c>
      <c r="F546" s="181">
        <v>296.58999999999997</v>
      </c>
      <c r="G546" s="181">
        <v>74.150000000000006</v>
      </c>
      <c r="H546" s="181">
        <v>370.74</v>
      </c>
      <c r="I546" s="181">
        <v>16941</v>
      </c>
      <c r="J546" s="181" t="s">
        <v>280</v>
      </c>
      <c r="K546" s="181"/>
      <c r="L546" s="181"/>
      <c r="M546" s="181"/>
    </row>
    <row r="547" spans="1:13">
      <c r="A547" s="181" t="s">
        <v>276</v>
      </c>
      <c r="B547" s="271">
        <v>40211</v>
      </c>
      <c r="C547" s="181" t="s">
        <v>287</v>
      </c>
      <c r="D547" s="181" t="s">
        <v>279</v>
      </c>
      <c r="E547" s="181">
        <v>26.11</v>
      </c>
      <c r="F547" s="181">
        <v>213.68</v>
      </c>
      <c r="G547" s="181">
        <v>53.42</v>
      </c>
      <c r="H547" s="181">
        <v>267.10000000000002</v>
      </c>
      <c r="I547" s="181">
        <v>17420</v>
      </c>
      <c r="J547" s="181" t="s">
        <v>280</v>
      </c>
      <c r="K547" s="181"/>
      <c r="L547" s="181"/>
      <c r="M547" s="181"/>
    </row>
    <row r="548" spans="1:13">
      <c r="A548" s="181" t="s">
        <v>276</v>
      </c>
      <c r="B548" s="271">
        <v>40212</v>
      </c>
      <c r="C548" s="181" t="s">
        <v>278</v>
      </c>
      <c r="D548" s="181" t="s">
        <v>279</v>
      </c>
      <c r="E548" s="181">
        <v>29.11</v>
      </c>
      <c r="F548" s="181">
        <v>238.23</v>
      </c>
      <c r="G548" s="181">
        <v>59.56</v>
      </c>
      <c r="H548" s="181">
        <v>297.79000000000002</v>
      </c>
      <c r="I548" s="181">
        <v>17988</v>
      </c>
      <c r="J548" s="181" t="s">
        <v>280</v>
      </c>
      <c r="K548" s="181"/>
      <c r="L548" s="181"/>
      <c r="M548" s="181"/>
    </row>
    <row r="549" spans="1:13">
      <c r="A549" s="181" t="s">
        <v>276</v>
      </c>
      <c r="B549" s="271">
        <v>40213</v>
      </c>
      <c r="C549" s="181" t="s">
        <v>290</v>
      </c>
      <c r="D549" s="181" t="s">
        <v>279</v>
      </c>
      <c r="E549" s="181">
        <v>31.42</v>
      </c>
      <c r="F549" s="181">
        <v>258.14</v>
      </c>
      <c r="G549" s="181">
        <v>64.53</v>
      </c>
      <c r="H549" s="181">
        <v>322.67</v>
      </c>
      <c r="I549" s="181">
        <v>16007</v>
      </c>
      <c r="J549" s="181" t="s">
        <v>280</v>
      </c>
      <c r="K549" s="181"/>
      <c r="L549" s="181"/>
      <c r="M549" s="181"/>
    </row>
    <row r="550" spans="1:13">
      <c r="A550" s="181" t="s">
        <v>276</v>
      </c>
      <c r="B550" s="271">
        <v>40213</v>
      </c>
      <c r="C550" s="181" t="s">
        <v>283</v>
      </c>
      <c r="D550" s="181" t="s">
        <v>279</v>
      </c>
      <c r="E550" s="181">
        <v>34.32</v>
      </c>
      <c r="F550" s="181">
        <v>280.87</v>
      </c>
      <c r="G550" s="181">
        <v>70.22</v>
      </c>
      <c r="H550" s="181">
        <v>351.09</v>
      </c>
      <c r="I550" s="181">
        <v>19516</v>
      </c>
      <c r="J550" s="181" t="s">
        <v>280</v>
      </c>
      <c r="K550" s="181"/>
      <c r="L550" s="181"/>
      <c r="M550" s="181"/>
    </row>
    <row r="551" spans="1:13">
      <c r="A551" s="181" t="s">
        <v>276</v>
      </c>
      <c r="B551" s="271">
        <v>40214</v>
      </c>
      <c r="C551" s="181" t="s">
        <v>278</v>
      </c>
      <c r="D551" s="181" t="s">
        <v>279</v>
      </c>
      <c r="E551" s="181">
        <v>20.02</v>
      </c>
      <c r="F551" s="181">
        <v>164.48</v>
      </c>
      <c r="G551" s="181">
        <v>41.12</v>
      </c>
      <c r="H551" s="181">
        <v>205.6</v>
      </c>
      <c r="I551" s="181">
        <v>18262</v>
      </c>
      <c r="J551" s="181" t="s">
        <v>280</v>
      </c>
      <c r="K551" s="181"/>
      <c r="L551" s="181"/>
      <c r="M551" s="181"/>
    </row>
    <row r="552" spans="1:13">
      <c r="A552" s="181" t="s">
        <v>276</v>
      </c>
      <c r="B552" s="271">
        <v>40214</v>
      </c>
      <c r="C552" s="181" t="s">
        <v>282</v>
      </c>
      <c r="D552" s="181" t="s">
        <v>279</v>
      </c>
      <c r="E552" s="181">
        <v>27.57</v>
      </c>
      <c r="F552" s="181">
        <v>226.51</v>
      </c>
      <c r="G552" s="181">
        <v>56.63</v>
      </c>
      <c r="H552" s="181">
        <v>283.14</v>
      </c>
      <c r="I552" s="181">
        <v>15115</v>
      </c>
      <c r="J552" s="181" t="s">
        <v>280</v>
      </c>
      <c r="K552" s="181"/>
      <c r="L552" s="181"/>
      <c r="M552" s="181"/>
    </row>
    <row r="553" spans="1:13">
      <c r="A553" s="181" t="s">
        <v>276</v>
      </c>
      <c r="B553" s="271">
        <v>40215</v>
      </c>
      <c r="C553" s="181" t="s">
        <v>281</v>
      </c>
      <c r="D553" s="181" t="s">
        <v>279</v>
      </c>
      <c r="E553" s="181">
        <v>31.43</v>
      </c>
      <c r="F553" s="181">
        <v>258.22000000000003</v>
      </c>
      <c r="G553" s="181">
        <v>64.56</v>
      </c>
      <c r="H553" s="181">
        <v>322.77999999999997</v>
      </c>
      <c r="I553" s="181">
        <v>18491</v>
      </c>
      <c r="J553" s="181" t="s">
        <v>280</v>
      </c>
      <c r="K553" s="181"/>
      <c r="L553" s="181"/>
      <c r="M553" s="181"/>
    </row>
    <row r="554" spans="1:13">
      <c r="A554" s="181" t="s">
        <v>276</v>
      </c>
      <c r="B554" s="271">
        <v>40216</v>
      </c>
      <c r="C554" s="181" t="s">
        <v>287</v>
      </c>
      <c r="D554" s="181" t="s">
        <v>279</v>
      </c>
      <c r="E554" s="181">
        <v>26.74</v>
      </c>
      <c r="F554" s="181">
        <v>219.69</v>
      </c>
      <c r="G554" s="181">
        <v>54.92</v>
      </c>
      <c r="H554" s="181">
        <v>274.61</v>
      </c>
      <c r="I554" s="181">
        <v>17810</v>
      </c>
      <c r="J554" s="181" t="s">
        <v>280</v>
      </c>
      <c r="K554" s="181"/>
      <c r="L554" s="181"/>
      <c r="M554" s="181"/>
    </row>
    <row r="555" spans="1:13">
      <c r="A555" s="181" t="s">
        <v>276</v>
      </c>
      <c r="B555" s="271">
        <v>40216</v>
      </c>
      <c r="C555" s="181" t="s">
        <v>294</v>
      </c>
      <c r="D555" s="181" t="s">
        <v>279</v>
      </c>
      <c r="E555" s="181">
        <v>30.46</v>
      </c>
      <c r="F555" s="181">
        <v>250.26</v>
      </c>
      <c r="G555" s="181">
        <v>62.56</v>
      </c>
      <c r="H555" s="181">
        <v>312.82</v>
      </c>
      <c r="I555" s="181">
        <v>16014</v>
      </c>
      <c r="J555" s="181" t="s">
        <v>280</v>
      </c>
      <c r="K555" s="181"/>
      <c r="L555" s="181"/>
      <c r="M555" s="181"/>
    </row>
    <row r="556" spans="1:13">
      <c r="A556" s="181" t="s">
        <v>276</v>
      </c>
      <c r="B556" s="271">
        <v>40216</v>
      </c>
      <c r="C556" s="181" t="s">
        <v>291</v>
      </c>
      <c r="D556" s="181" t="s">
        <v>279</v>
      </c>
      <c r="E556" s="181">
        <v>30.52</v>
      </c>
      <c r="F556" s="181">
        <v>250.75</v>
      </c>
      <c r="G556" s="181">
        <v>62.69</v>
      </c>
      <c r="H556" s="181">
        <v>313.44</v>
      </c>
      <c r="I556" s="181">
        <v>17408</v>
      </c>
      <c r="J556" s="181" t="s">
        <v>280</v>
      </c>
      <c r="K556" s="181"/>
      <c r="L556" s="181"/>
      <c r="M556" s="181"/>
    </row>
    <row r="557" spans="1:13">
      <c r="A557" s="181" t="s">
        <v>276</v>
      </c>
      <c r="B557" s="271">
        <v>40217</v>
      </c>
      <c r="C557" s="181" t="s">
        <v>278</v>
      </c>
      <c r="D557" s="181" t="s">
        <v>279</v>
      </c>
      <c r="E557" s="181">
        <v>27.48</v>
      </c>
      <c r="F557" s="181">
        <v>224.9</v>
      </c>
      <c r="G557" s="181">
        <v>56.23</v>
      </c>
      <c r="H557" s="181">
        <v>281.13</v>
      </c>
      <c r="I557" s="181">
        <v>18639</v>
      </c>
      <c r="J557" s="181" t="s">
        <v>280</v>
      </c>
      <c r="K557" s="181"/>
      <c r="L557" s="181"/>
      <c r="M557" s="181"/>
    </row>
    <row r="558" spans="1:13">
      <c r="A558" s="181" t="s">
        <v>276</v>
      </c>
      <c r="B558" s="271">
        <v>40217</v>
      </c>
      <c r="C558" s="181" t="s">
        <v>282</v>
      </c>
      <c r="D558" s="181" t="s">
        <v>279</v>
      </c>
      <c r="E558" s="181">
        <v>26.11</v>
      </c>
      <c r="F558" s="181">
        <v>213.68</v>
      </c>
      <c r="G558" s="181">
        <v>53.42</v>
      </c>
      <c r="H558" s="181">
        <v>267.10000000000002</v>
      </c>
      <c r="I558" s="181">
        <v>15496</v>
      </c>
      <c r="J558" s="181" t="s">
        <v>280</v>
      </c>
      <c r="K558" s="181"/>
      <c r="L558" s="181"/>
      <c r="M558" s="181"/>
    </row>
    <row r="559" spans="1:13">
      <c r="A559" s="181" t="s">
        <v>276</v>
      </c>
      <c r="B559" s="271">
        <v>40217</v>
      </c>
      <c r="C559" s="181" t="s">
        <v>298</v>
      </c>
      <c r="D559" s="181" t="s">
        <v>279</v>
      </c>
      <c r="E559" s="181">
        <v>25.87</v>
      </c>
      <c r="F559" s="181">
        <v>212.54</v>
      </c>
      <c r="G559" s="181">
        <v>53.13</v>
      </c>
      <c r="H559" s="181">
        <v>265.68</v>
      </c>
      <c r="I559" s="181">
        <v>18827</v>
      </c>
      <c r="J559" s="181" t="s">
        <v>280</v>
      </c>
      <c r="K559" s="181"/>
      <c r="L559" s="181"/>
      <c r="M559" s="181"/>
    </row>
    <row r="560" spans="1:13">
      <c r="A560" s="181" t="s">
        <v>276</v>
      </c>
      <c r="B560" s="271">
        <v>40218</v>
      </c>
      <c r="C560" s="181" t="s">
        <v>297</v>
      </c>
      <c r="D560" s="181" t="s">
        <v>279</v>
      </c>
      <c r="E560" s="181">
        <v>34.17</v>
      </c>
      <c r="F560" s="181">
        <v>279.64999999999998</v>
      </c>
      <c r="G560" s="181">
        <v>69.91</v>
      </c>
      <c r="H560" s="181">
        <v>349.56</v>
      </c>
      <c r="I560" s="181">
        <v>17963</v>
      </c>
      <c r="J560" s="181" t="s">
        <v>280</v>
      </c>
      <c r="K560" s="181"/>
      <c r="L560" s="181"/>
      <c r="M560" s="181"/>
    </row>
    <row r="561" spans="1:13">
      <c r="A561" s="181" t="s">
        <v>276</v>
      </c>
      <c r="B561" s="271">
        <v>40218</v>
      </c>
      <c r="C561" s="181" t="s">
        <v>286</v>
      </c>
      <c r="D561" s="181" t="s">
        <v>279</v>
      </c>
      <c r="E561" s="181">
        <v>34.67</v>
      </c>
      <c r="F561" s="181">
        <v>282.07</v>
      </c>
      <c r="G561" s="181">
        <v>70.52</v>
      </c>
      <c r="H561" s="181">
        <v>352.59</v>
      </c>
      <c r="I561" s="181">
        <v>17420</v>
      </c>
      <c r="J561" s="181" t="s">
        <v>280</v>
      </c>
      <c r="K561" s="181"/>
      <c r="L561" s="181"/>
      <c r="M561" s="181"/>
    </row>
    <row r="562" spans="1:13">
      <c r="A562" s="181" t="s">
        <v>276</v>
      </c>
      <c r="B562" s="271">
        <v>40218</v>
      </c>
      <c r="C562" s="181" t="s">
        <v>283</v>
      </c>
      <c r="D562" s="181" t="s">
        <v>279</v>
      </c>
      <c r="E562" s="181">
        <v>33.520000000000003</v>
      </c>
      <c r="F562" s="181">
        <v>274.33</v>
      </c>
      <c r="G562" s="181">
        <v>68.58</v>
      </c>
      <c r="H562" s="181">
        <v>342.91</v>
      </c>
      <c r="I562" s="181">
        <v>20000</v>
      </c>
      <c r="J562" s="181" t="s">
        <v>280</v>
      </c>
      <c r="K562" s="181"/>
      <c r="L562" s="181"/>
      <c r="M562" s="181"/>
    </row>
    <row r="563" spans="1:13">
      <c r="A563" s="181" t="s">
        <v>276</v>
      </c>
      <c r="B563" s="271">
        <v>40219</v>
      </c>
      <c r="C563" s="181" t="s">
        <v>285</v>
      </c>
      <c r="D563" s="181" t="s">
        <v>300</v>
      </c>
      <c r="E563" s="181">
        <v>28.09</v>
      </c>
      <c r="F563" s="181">
        <v>232.81</v>
      </c>
      <c r="G563" s="181">
        <v>58.2</v>
      </c>
      <c r="H563" s="181">
        <v>291.01</v>
      </c>
      <c r="I563" s="181">
        <v>16586</v>
      </c>
      <c r="J563" s="181" t="s">
        <v>280</v>
      </c>
      <c r="K563" s="181"/>
      <c r="L563" s="181"/>
      <c r="M563" s="181"/>
    </row>
    <row r="564" spans="1:13">
      <c r="A564" s="181" t="s">
        <v>276</v>
      </c>
      <c r="B564" s="271">
        <v>40219</v>
      </c>
      <c r="C564" s="181" t="s">
        <v>278</v>
      </c>
      <c r="D564" s="181" t="s">
        <v>279</v>
      </c>
      <c r="E564" s="181">
        <v>22.84</v>
      </c>
      <c r="F564" s="181">
        <v>185.1</v>
      </c>
      <c r="G564" s="181">
        <v>46.27</v>
      </c>
      <c r="H564" s="181">
        <v>231.38</v>
      </c>
      <c r="I564" s="181">
        <v>18955</v>
      </c>
      <c r="J564" s="181" t="s">
        <v>280</v>
      </c>
      <c r="K564" s="181"/>
      <c r="L564" s="181"/>
      <c r="M564" s="181"/>
    </row>
    <row r="565" spans="1:13">
      <c r="A565" s="181" t="s">
        <v>276</v>
      </c>
      <c r="B565" s="271">
        <v>40219</v>
      </c>
      <c r="C565" s="181" t="s">
        <v>281</v>
      </c>
      <c r="D565" s="181" t="s">
        <v>279</v>
      </c>
      <c r="E565" s="181">
        <v>31.68</v>
      </c>
      <c r="F565" s="181">
        <v>256.74</v>
      </c>
      <c r="G565" s="181">
        <v>64.19</v>
      </c>
      <c r="H565" s="181">
        <v>320.93</v>
      </c>
      <c r="I565" s="181">
        <v>18976</v>
      </c>
      <c r="J565" s="181" t="s">
        <v>280</v>
      </c>
      <c r="K565" s="181"/>
      <c r="L565" s="181"/>
      <c r="M565" s="181"/>
    </row>
    <row r="566" spans="1:13">
      <c r="A566" s="181" t="s">
        <v>276</v>
      </c>
      <c r="B566" s="271">
        <v>40220</v>
      </c>
      <c r="C566" s="181" t="s">
        <v>290</v>
      </c>
      <c r="D566" s="181" t="s">
        <v>279</v>
      </c>
      <c r="E566" s="181">
        <v>30.15</v>
      </c>
      <c r="F566" s="181">
        <v>245.3</v>
      </c>
      <c r="G566" s="181">
        <v>61.33</v>
      </c>
      <c r="H566" s="181">
        <v>306.63</v>
      </c>
      <c r="I566" s="181">
        <v>16413</v>
      </c>
      <c r="J566" s="181" t="s">
        <v>280</v>
      </c>
      <c r="K566" s="181"/>
      <c r="L566" s="181"/>
      <c r="M566" s="181"/>
    </row>
    <row r="567" spans="1:13">
      <c r="A567" s="181" t="s">
        <v>276</v>
      </c>
      <c r="B567" s="271">
        <v>40220</v>
      </c>
      <c r="C567" s="181" t="s">
        <v>287</v>
      </c>
      <c r="D567" s="181" t="s">
        <v>279</v>
      </c>
      <c r="E567" s="181">
        <v>33.700000000000003</v>
      </c>
      <c r="F567" s="181">
        <v>273.10000000000002</v>
      </c>
      <c r="G567" s="181">
        <v>68.28</v>
      </c>
      <c r="H567" s="181">
        <v>341.38</v>
      </c>
      <c r="I567" s="181">
        <v>18302</v>
      </c>
      <c r="J567" s="181" t="s">
        <v>280</v>
      </c>
      <c r="K567" s="181"/>
      <c r="L567" s="181"/>
      <c r="M567" s="181"/>
    </row>
    <row r="568" spans="1:13">
      <c r="A568" s="181" t="s">
        <v>276</v>
      </c>
      <c r="B568" s="271">
        <v>40221</v>
      </c>
      <c r="C568" s="181" t="s">
        <v>289</v>
      </c>
      <c r="D568" s="181" t="s">
        <v>279</v>
      </c>
      <c r="E568" s="181">
        <v>32.35</v>
      </c>
      <c r="F568" s="181">
        <v>263.2</v>
      </c>
      <c r="G568" s="181">
        <v>65.8</v>
      </c>
      <c r="H568" s="181">
        <v>329</v>
      </c>
      <c r="I568" s="181">
        <v>14788</v>
      </c>
      <c r="J568" s="181" t="s">
        <v>280</v>
      </c>
      <c r="K568" s="181"/>
      <c r="L568" s="181"/>
      <c r="M568" s="181"/>
    </row>
    <row r="569" spans="1:13">
      <c r="A569" s="181" t="s">
        <v>276</v>
      </c>
      <c r="B569" s="271">
        <v>40222</v>
      </c>
      <c r="C569" s="181" t="s">
        <v>282</v>
      </c>
      <c r="D569" s="181" t="s">
        <v>279</v>
      </c>
      <c r="E569" s="181">
        <v>34.69</v>
      </c>
      <c r="F569" s="181">
        <v>282.24</v>
      </c>
      <c r="G569" s="181">
        <v>70.56</v>
      </c>
      <c r="H569" s="181">
        <v>352.8</v>
      </c>
      <c r="I569" s="181">
        <v>16034</v>
      </c>
      <c r="J569" s="181" t="s">
        <v>280</v>
      </c>
      <c r="K569" s="181"/>
      <c r="L569" s="181"/>
      <c r="M569" s="181"/>
    </row>
    <row r="570" spans="1:13">
      <c r="A570" s="181" t="s">
        <v>276</v>
      </c>
      <c r="B570" s="271">
        <v>40223</v>
      </c>
      <c r="C570" s="181" t="s">
        <v>278</v>
      </c>
      <c r="D570" s="181" t="s">
        <v>279</v>
      </c>
      <c r="E570" s="181">
        <v>24.58</v>
      </c>
      <c r="F570" s="181">
        <v>201.94</v>
      </c>
      <c r="G570" s="181">
        <v>50.48</v>
      </c>
      <c r="H570" s="181">
        <v>252.43</v>
      </c>
      <c r="I570" s="181">
        <v>19277</v>
      </c>
      <c r="J570" s="181" t="s">
        <v>280</v>
      </c>
      <c r="K570" s="181"/>
      <c r="L570" s="181"/>
      <c r="M570" s="181"/>
    </row>
    <row r="571" spans="1:13">
      <c r="A571" s="181" t="s">
        <v>276</v>
      </c>
      <c r="B571" s="271">
        <v>40223</v>
      </c>
      <c r="C571" s="181" t="s">
        <v>287</v>
      </c>
      <c r="D571" s="181" t="s">
        <v>279</v>
      </c>
      <c r="E571" s="181">
        <v>32.31</v>
      </c>
      <c r="F571" s="181">
        <v>264.42</v>
      </c>
      <c r="G571" s="181">
        <v>66.11</v>
      </c>
      <c r="H571" s="181">
        <v>330.53</v>
      </c>
      <c r="I571" s="181">
        <v>18776</v>
      </c>
      <c r="J571" s="181" t="s">
        <v>280</v>
      </c>
      <c r="K571" s="181"/>
      <c r="L571" s="181"/>
      <c r="M571" s="181"/>
    </row>
    <row r="572" spans="1:13">
      <c r="A572" s="181" t="s">
        <v>276</v>
      </c>
      <c r="B572" s="271">
        <v>40224</v>
      </c>
      <c r="C572" s="181" t="s">
        <v>286</v>
      </c>
      <c r="D572" s="181" t="s">
        <v>279</v>
      </c>
      <c r="E572" s="181">
        <v>32.94</v>
      </c>
      <c r="F572" s="181">
        <v>270.63</v>
      </c>
      <c r="G572" s="181">
        <v>67.66</v>
      </c>
      <c r="H572" s="181">
        <v>338.29</v>
      </c>
      <c r="I572" s="181">
        <v>17898</v>
      </c>
      <c r="J572" s="181" t="s">
        <v>280</v>
      </c>
      <c r="K572" s="181"/>
      <c r="L572" s="181"/>
      <c r="M572" s="181"/>
    </row>
    <row r="573" spans="1:13">
      <c r="A573" s="181" t="s">
        <v>276</v>
      </c>
      <c r="B573" s="271">
        <v>40224</v>
      </c>
      <c r="C573" s="181" t="s">
        <v>290</v>
      </c>
      <c r="D573" s="181" t="s">
        <v>279</v>
      </c>
      <c r="E573" s="181">
        <v>29.37</v>
      </c>
      <c r="F573" s="181">
        <v>241.3</v>
      </c>
      <c r="G573" s="181">
        <v>60.33</v>
      </c>
      <c r="H573" s="181">
        <v>301.63</v>
      </c>
      <c r="I573" s="181">
        <v>16821</v>
      </c>
      <c r="J573" s="181" t="s">
        <v>280</v>
      </c>
      <c r="K573" s="181"/>
      <c r="L573" s="181"/>
      <c r="M573" s="181"/>
    </row>
    <row r="574" spans="1:13">
      <c r="A574" s="181" t="s">
        <v>276</v>
      </c>
      <c r="B574" s="271">
        <v>40224</v>
      </c>
      <c r="C574" s="181" t="s">
        <v>298</v>
      </c>
      <c r="D574" s="181" t="s">
        <v>279</v>
      </c>
      <c r="E574" s="181">
        <v>24.71</v>
      </c>
      <c r="F574" s="181">
        <v>203.02</v>
      </c>
      <c r="G574" s="181">
        <v>50.76</v>
      </c>
      <c r="H574" s="181">
        <v>253.78</v>
      </c>
      <c r="I574" s="181">
        <v>19157</v>
      </c>
      <c r="J574" s="181" t="s">
        <v>280</v>
      </c>
      <c r="K574" s="181"/>
      <c r="L574" s="181"/>
      <c r="M574" s="181"/>
    </row>
    <row r="575" spans="1:13">
      <c r="A575" s="181" t="s">
        <v>276</v>
      </c>
      <c r="B575" s="271">
        <v>40225</v>
      </c>
      <c r="C575" s="181" t="s">
        <v>297</v>
      </c>
      <c r="D575" s="181" t="s">
        <v>279</v>
      </c>
      <c r="E575" s="181">
        <v>29.83</v>
      </c>
      <c r="F575" s="181">
        <v>245.08</v>
      </c>
      <c r="G575" s="181">
        <v>61.27</v>
      </c>
      <c r="H575" s="181">
        <v>306.35000000000002</v>
      </c>
      <c r="I575" s="181">
        <v>18336</v>
      </c>
      <c r="J575" s="181" t="s">
        <v>280</v>
      </c>
      <c r="K575" s="181"/>
      <c r="L575" s="181"/>
      <c r="M575" s="181"/>
    </row>
    <row r="576" spans="1:13">
      <c r="A576" s="181" t="s">
        <v>276</v>
      </c>
      <c r="B576" s="271">
        <v>40225</v>
      </c>
      <c r="C576" s="181" t="s">
        <v>282</v>
      </c>
      <c r="D576" s="181" t="s">
        <v>279</v>
      </c>
      <c r="E576" s="181">
        <v>27.21</v>
      </c>
      <c r="F576" s="181">
        <v>223.56</v>
      </c>
      <c r="G576" s="181">
        <v>55.89</v>
      </c>
      <c r="H576" s="181">
        <v>279.45</v>
      </c>
      <c r="I576" s="181">
        <v>16456</v>
      </c>
      <c r="J576" s="181" t="s">
        <v>280</v>
      </c>
      <c r="K576" s="181"/>
      <c r="L576" s="181"/>
      <c r="M576" s="181"/>
    </row>
    <row r="577" spans="1:13">
      <c r="A577" s="181" t="s">
        <v>276</v>
      </c>
      <c r="B577" s="271">
        <v>40226</v>
      </c>
      <c r="C577" s="181" t="s">
        <v>281</v>
      </c>
      <c r="D577" s="181" t="s">
        <v>279</v>
      </c>
      <c r="E577" s="181">
        <v>34.630000000000003</v>
      </c>
      <c r="F577" s="181">
        <v>284.52</v>
      </c>
      <c r="G577" s="181">
        <v>71.13</v>
      </c>
      <c r="H577" s="181">
        <v>355.65</v>
      </c>
      <c r="I577" s="181">
        <v>19432</v>
      </c>
      <c r="J577" s="181" t="s">
        <v>280</v>
      </c>
      <c r="K577" s="181"/>
      <c r="L577" s="181"/>
      <c r="M577" s="181"/>
    </row>
    <row r="578" spans="1:13">
      <c r="A578" s="181" t="s">
        <v>276</v>
      </c>
      <c r="B578" s="271">
        <v>40226</v>
      </c>
      <c r="C578" s="181" t="s">
        <v>287</v>
      </c>
      <c r="D578" s="181" t="s">
        <v>300</v>
      </c>
      <c r="E578" s="181">
        <v>28.81</v>
      </c>
      <c r="F578" s="181">
        <v>242.01</v>
      </c>
      <c r="G578" s="181">
        <v>60.5</v>
      </c>
      <c r="H578" s="181">
        <v>302.51</v>
      </c>
      <c r="I578" s="181">
        <v>19188</v>
      </c>
      <c r="J578" s="181" t="s">
        <v>280</v>
      </c>
      <c r="K578" s="181"/>
      <c r="L578" s="181"/>
      <c r="M578" s="181"/>
    </row>
    <row r="579" spans="1:13">
      <c r="A579" s="181" t="s">
        <v>276</v>
      </c>
      <c r="B579" s="271">
        <v>40227</v>
      </c>
      <c r="C579" s="181" t="s">
        <v>289</v>
      </c>
      <c r="D579" s="181" t="s">
        <v>279</v>
      </c>
      <c r="E579" s="181">
        <v>18.29</v>
      </c>
      <c r="F579" s="181">
        <v>151.15</v>
      </c>
      <c r="G579" s="181">
        <v>37.79</v>
      </c>
      <c r="H579" s="181">
        <v>188.94</v>
      </c>
      <c r="I579" s="181">
        <v>15018</v>
      </c>
      <c r="J579" s="181" t="s">
        <v>280</v>
      </c>
      <c r="K579" s="181"/>
      <c r="L579" s="181"/>
      <c r="M579" s="181"/>
    </row>
    <row r="580" spans="1:13">
      <c r="A580" s="181" t="s">
        <v>276</v>
      </c>
      <c r="B580" s="271">
        <v>40227</v>
      </c>
      <c r="C580" s="181" t="s">
        <v>291</v>
      </c>
      <c r="D580" s="181" t="s">
        <v>300</v>
      </c>
      <c r="E580" s="181">
        <v>33.39</v>
      </c>
      <c r="F580" s="181">
        <v>280.47000000000003</v>
      </c>
      <c r="G580" s="181">
        <v>70.12</v>
      </c>
      <c r="H580" s="181">
        <v>350.59</v>
      </c>
      <c r="I580" s="181">
        <v>17936</v>
      </c>
      <c r="J580" s="181" t="s">
        <v>280</v>
      </c>
      <c r="K580" s="181"/>
      <c r="L580" s="181"/>
      <c r="M580" s="181"/>
    </row>
    <row r="581" spans="1:13">
      <c r="A581" s="181" t="s">
        <v>276</v>
      </c>
      <c r="B581" s="271">
        <v>40228</v>
      </c>
      <c r="C581" s="181" t="s">
        <v>283</v>
      </c>
      <c r="D581" s="181" t="s">
        <v>279</v>
      </c>
      <c r="E581" s="181">
        <v>38.58</v>
      </c>
      <c r="F581" s="181">
        <v>320.06</v>
      </c>
      <c r="G581" s="181">
        <v>80.02</v>
      </c>
      <c r="H581" s="181">
        <v>400.07</v>
      </c>
      <c r="I581" s="181">
        <v>20559</v>
      </c>
      <c r="J581" s="181" t="s">
        <v>280</v>
      </c>
      <c r="K581" s="181"/>
      <c r="L581" s="181"/>
      <c r="M581" s="181"/>
    </row>
    <row r="582" spans="1:13">
      <c r="A582" s="181" t="s">
        <v>276</v>
      </c>
      <c r="B582" s="271">
        <v>40229</v>
      </c>
      <c r="C582" s="181" t="s">
        <v>285</v>
      </c>
      <c r="D582" s="181" t="s">
        <v>279</v>
      </c>
      <c r="E582" s="181">
        <v>29.22</v>
      </c>
      <c r="F582" s="181">
        <v>242.41</v>
      </c>
      <c r="G582" s="181">
        <v>60.6</v>
      </c>
      <c r="H582" s="181">
        <v>303.01</v>
      </c>
      <c r="I582" s="181">
        <v>16964</v>
      </c>
      <c r="J582" s="181" t="s">
        <v>280</v>
      </c>
      <c r="K582" s="181"/>
      <c r="L582" s="181"/>
      <c r="M582" s="181"/>
    </row>
    <row r="583" spans="1:13">
      <c r="A583" s="181" t="s">
        <v>276</v>
      </c>
      <c r="B583" s="271">
        <v>40229</v>
      </c>
      <c r="C583" s="181" t="s">
        <v>281</v>
      </c>
      <c r="D583" s="181" t="s">
        <v>279</v>
      </c>
      <c r="E583" s="181">
        <v>26.49</v>
      </c>
      <c r="F583" s="181">
        <v>221.03</v>
      </c>
      <c r="G583" s="181">
        <v>55.26</v>
      </c>
      <c r="H583" s="181">
        <v>276.29000000000002</v>
      </c>
      <c r="I583" s="181">
        <v>19829</v>
      </c>
      <c r="J583" s="181" t="s">
        <v>280</v>
      </c>
      <c r="K583" s="181"/>
      <c r="L583" s="181"/>
      <c r="M583" s="181"/>
    </row>
    <row r="584" spans="1:13">
      <c r="A584" s="181" t="s">
        <v>276</v>
      </c>
      <c r="B584" s="271">
        <v>40229</v>
      </c>
      <c r="C584" s="181" t="s">
        <v>282</v>
      </c>
      <c r="D584" s="181" t="s">
        <v>279</v>
      </c>
      <c r="E584" s="181">
        <v>22.98</v>
      </c>
      <c r="F584" s="181">
        <v>191.74</v>
      </c>
      <c r="G584" s="181">
        <v>47.94</v>
      </c>
      <c r="H584" s="181">
        <v>239.68</v>
      </c>
      <c r="I584" s="181">
        <v>16794</v>
      </c>
      <c r="J584" s="181" t="s">
        <v>280</v>
      </c>
      <c r="K584" s="181"/>
      <c r="L584" s="181"/>
      <c r="M584" s="181"/>
    </row>
    <row r="585" spans="1:13">
      <c r="A585" s="181" t="s">
        <v>276</v>
      </c>
      <c r="B585" s="271">
        <v>40229</v>
      </c>
      <c r="C585" s="181" t="s">
        <v>290</v>
      </c>
      <c r="D585" s="181" t="s">
        <v>279</v>
      </c>
      <c r="E585" s="181">
        <v>31.88</v>
      </c>
      <c r="F585" s="181">
        <v>266.01</v>
      </c>
      <c r="G585" s="181">
        <v>66.5</v>
      </c>
      <c r="H585" s="181">
        <v>332.51</v>
      </c>
      <c r="I585" s="181">
        <v>17274</v>
      </c>
      <c r="J585" s="181" t="s">
        <v>280</v>
      </c>
      <c r="K585" s="181"/>
      <c r="L585" s="181"/>
      <c r="M585" s="181"/>
    </row>
    <row r="586" spans="1:13">
      <c r="A586" s="181" t="s">
        <v>276</v>
      </c>
      <c r="B586" s="271">
        <v>40229</v>
      </c>
      <c r="C586" s="181" t="s">
        <v>294</v>
      </c>
      <c r="D586" s="181" t="s">
        <v>279</v>
      </c>
      <c r="E586" s="181">
        <v>35.869999999999997</v>
      </c>
      <c r="F586" s="181">
        <v>299.3</v>
      </c>
      <c r="G586" s="181">
        <v>74.83</v>
      </c>
      <c r="H586" s="181">
        <v>374.13</v>
      </c>
      <c r="I586" s="181">
        <v>16508</v>
      </c>
      <c r="J586" s="181" t="s">
        <v>280</v>
      </c>
      <c r="K586" s="181"/>
      <c r="L586" s="181"/>
      <c r="M586" s="181"/>
    </row>
    <row r="587" spans="1:13">
      <c r="A587" s="181" t="s">
        <v>276</v>
      </c>
      <c r="B587" s="271">
        <v>40230</v>
      </c>
      <c r="C587" s="181" t="s">
        <v>291</v>
      </c>
      <c r="D587" s="181" t="s">
        <v>300</v>
      </c>
      <c r="E587" s="181">
        <v>25</v>
      </c>
      <c r="F587" s="181">
        <v>213.2</v>
      </c>
      <c r="G587" s="181">
        <v>53.3</v>
      </c>
      <c r="H587" s="181">
        <v>266.5</v>
      </c>
      <c r="I587" s="181">
        <v>18331</v>
      </c>
      <c r="J587" s="181" t="s">
        <v>280</v>
      </c>
      <c r="K587" s="181"/>
      <c r="L587" s="181"/>
      <c r="M587" s="181"/>
    </row>
    <row r="588" spans="1:13">
      <c r="A588" s="181" t="s">
        <v>276</v>
      </c>
      <c r="B588" s="271">
        <v>40231</v>
      </c>
      <c r="C588" s="181" t="s">
        <v>297</v>
      </c>
      <c r="D588" s="181" t="s">
        <v>279</v>
      </c>
      <c r="E588" s="181">
        <v>26.49</v>
      </c>
      <c r="F588" s="181">
        <v>222.3</v>
      </c>
      <c r="G588" s="181">
        <v>55.58</v>
      </c>
      <c r="H588" s="181">
        <v>277.88</v>
      </c>
      <c r="I588" s="181">
        <v>18709</v>
      </c>
      <c r="J588" s="181" t="s">
        <v>280</v>
      </c>
      <c r="K588" s="181"/>
      <c r="L588" s="181"/>
      <c r="M588" s="181"/>
    </row>
    <row r="589" spans="1:13">
      <c r="A589" s="181" t="s">
        <v>276</v>
      </c>
      <c r="B589" s="271">
        <v>40232</v>
      </c>
      <c r="C589" s="181" t="s">
        <v>282</v>
      </c>
      <c r="D589" s="181" t="s">
        <v>279</v>
      </c>
      <c r="E589" s="181">
        <v>31.86</v>
      </c>
      <c r="F589" s="181">
        <v>268.38</v>
      </c>
      <c r="G589" s="181">
        <v>67.09</v>
      </c>
      <c r="H589" s="181">
        <v>335.48</v>
      </c>
      <c r="I589" s="181">
        <v>17264</v>
      </c>
      <c r="J589" s="181" t="s">
        <v>280</v>
      </c>
      <c r="K589" s="181"/>
      <c r="L589" s="181"/>
      <c r="M589" s="181"/>
    </row>
    <row r="590" spans="1:13">
      <c r="A590" s="181" t="s">
        <v>276</v>
      </c>
      <c r="B590" s="271">
        <v>40232</v>
      </c>
      <c r="C590" s="181" t="s">
        <v>286</v>
      </c>
      <c r="D590" s="181" t="s">
        <v>279</v>
      </c>
      <c r="E590" s="181">
        <v>34.22</v>
      </c>
      <c r="F590" s="181">
        <v>288.26</v>
      </c>
      <c r="G590" s="181">
        <v>72.06</v>
      </c>
      <c r="H590" s="181">
        <v>360.32</v>
      </c>
      <c r="I590" s="181">
        <v>18379</v>
      </c>
      <c r="J590" s="181" t="s">
        <v>280</v>
      </c>
      <c r="K590" s="181"/>
      <c r="L590" s="181"/>
      <c r="M590" s="181"/>
    </row>
    <row r="591" spans="1:13">
      <c r="A591" s="181" t="s">
        <v>276</v>
      </c>
      <c r="B591" s="271">
        <v>40232</v>
      </c>
      <c r="C591" s="181" t="s">
        <v>287</v>
      </c>
      <c r="D591" s="181" t="s">
        <v>279</v>
      </c>
      <c r="E591" s="181">
        <v>30.01</v>
      </c>
      <c r="F591" s="181">
        <v>251.85</v>
      </c>
      <c r="G591" s="181">
        <v>62.96</v>
      </c>
      <c r="H591" s="181">
        <v>314.81</v>
      </c>
      <c r="I591" s="181">
        <v>19617</v>
      </c>
      <c r="J591" s="181" t="s">
        <v>280</v>
      </c>
      <c r="K591" s="181"/>
      <c r="L591" s="181"/>
      <c r="M591" s="181"/>
    </row>
    <row r="592" spans="1:13">
      <c r="A592" s="181" t="s">
        <v>276</v>
      </c>
      <c r="B592" s="271">
        <v>40233</v>
      </c>
      <c r="C592" s="181" t="s">
        <v>289</v>
      </c>
      <c r="D592" s="181" t="s">
        <v>279</v>
      </c>
      <c r="E592" s="181">
        <v>28.6</v>
      </c>
      <c r="F592" s="181">
        <v>240.93</v>
      </c>
      <c r="G592" s="181">
        <v>60.23</v>
      </c>
      <c r="H592" s="181">
        <v>301.16000000000003</v>
      </c>
      <c r="I592" s="181">
        <v>15418</v>
      </c>
      <c r="J592" s="181" t="s">
        <v>280</v>
      </c>
      <c r="K592" s="181"/>
      <c r="L592" s="181"/>
      <c r="M592" s="181"/>
    </row>
    <row r="593" spans="1:13">
      <c r="A593" s="181" t="s">
        <v>276</v>
      </c>
      <c r="B593" s="271">
        <v>40233</v>
      </c>
      <c r="C593" s="181" t="s">
        <v>290</v>
      </c>
      <c r="D593" s="181" t="s">
        <v>279</v>
      </c>
      <c r="E593" s="181">
        <v>26.15</v>
      </c>
      <c r="F593" s="181">
        <v>221.12</v>
      </c>
      <c r="G593" s="181">
        <v>55.28</v>
      </c>
      <c r="H593" s="181">
        <v>276.39999999999998</v>
      </c>
      <c r="I593" s="181">
        <v>17618</v>
      </c>
      <c r="J593" s="181" t="s">
        <v>280</v>
      </c>
      <c r="K593" s="181"/>
      <c r="L593" s="181"/>
      <c r="M593" s="181"/>
    </row>
    <row r="594" spans="1:13">
      <c r="A594" s="181" t="s">
        <v>276</v>
      </c>
      <c r="B594" s="271">
        <v>40233</v>
      </c>
      <c r="C594" s="181" t="s">
        <v>298</v>
      </c>
      <c r="D594" s="181" t="s">
        <v>279</v>
      </c>
      <c r="E594" s="181">
        <v>30.9</v>
      </c>
      <c r="F594" s="181">
        <v>260.3</v>
      </c>
      <c r="G594" s="181">
        <v>65.08</v>
      </c>
      <c r="H594" s="181">
        <v>325.38</v>
      </c>
      <c r="I594" s="181">
        <v>19582</v>
      </c>
      <c r="J594" s="181" t="s">
        <v>280</v>
      </c>
      <c r="K594" s="181"/>
      <c r="L594" s="181"/>
      <c r="M594" s="181"/>
    </row>
    <row r="595" spans="1:13">
      <c r="A595" s="181" t="s">
        <v>276</v>
      </c>
      <c r="B595" s="271">
        <v>40236</v>
      </c>
      <c r="C595" s="181" t="s">
        <v>285</v>
      </c>
      <c r="D595" s="181" t="s">
        <v>300</v>
      </c>
      <c r="E595" s="181">
        <v>30.81</v>
      </c>
      <c r="F595" s="181">
        <v>264.72000000000003</v>
      </c>
      <c r="G595" s="181">
        <v>66.180000000000007</v>
      </c>
      <c r="H595" s="181">
        <v>330.9</v>
      </c>
      <c r="I595" s="181">
        <v>17389</v>
      </c>
      <c r="J595" s="181" t="s">
        <v>280</v>
      </c>
      <c r="K595" s="181"/>
      <c r="L595" s="181"/>
      <c r="M595" s="181"/>
    </row>
    <row r="596" spans="1:13">
      <c r="A596" s="181" t="s">
        <v>276</v>
      </c>
      <c r="B596" s="271">
        <v>40236</v>
      </c>
      <c r="C596" s="181" t="s">
        <v>281</v>
      </c>
      <c r="D596" s="181" t="s">
        <v>296</v>
      </c>
      <c r="E596" s="181">
        <v>36.06</v>
      </c>
      <c r="F596" s="181">
        <v>301.45999999999998</v>
      </c>
      <c r="G596" s="181">
        <v>75.36</v>
      </c>
      <c r="H596" s="181">
        <v>376.82</v>
      </c>
      <c r="I596" s="181">
        <v>20313</v>
      </c>
      <c r="J596" s="181" t="s">
        <v>280</v>
      </c>
      <c r="K596" s="181"/>
      <c r="L596" s="181"/>
      <c r="M596" s="181"/>
    </row>
    <row r="597" spans="1:13">
      <c r="A597" s="181" t="s">
        <v>276</v>
      </c>
      <c r="B597" s="271">
        <v>40236</v>
      </c>
      <c r="C597" s="181" t="s">
        <v>282</v>
      </c>
      <c r="D597" s="181" t="s">
        <v>279</v>
      </c>
      <c r="E597" s="181">
        <v>34.78</v>
      </c>
      <c r="F597" s="181">
        <v>292.42</v>
      </c>
      <c r="G597" s="181">
        <v>73.11</v>
      </c>
      <c r="H597" s="181">
        <v>365.53</v>
      </c>
      <c r="I597" s="181">
        <v>17789</v>
      </c>
      <c r="J597" s="181" t="s">
        <v>280</v>
      </c>
      <c r="K597" s="181"/>
      <c r="L597" s="181"/>
      <c r="M597" s="181"/>
    </row>
    <row r="598" spans="1:13">
      <c r="A598" s="181" t="s">
        <v>276</v>
      </c>
      <c r="B598" s="271">
        <v>40237</v>
      </c>
      <c r="C598" s="181" t="s">
        <v>297</v>
      </c>
      <c r="D598" s="181" t="s">
        <v>279</v>
      </c>
      <c r="E598" s="181">
        <v>25.89</v>
      </c>
      <c r="F598" s="181">
        <v>217.69</v>
      </c>
      <c r="G598" s="181">
        <v>54.42</v>
      </c>
      <c r="H598" s="181">
        <v>272.11</v>
      </c>
      <c r="I598" s="181">
        <v>19044</v>
      </c>
      <c r="J598" s="181" t="s">
        <v>280</v>
      </c>
      <c r="K598" s="181"/>
      <c r="L598" s="181"/>
      <c r="M598" s="181"/>
    </row>
    <row r="599" spans="1:13">
      <c r="A599" s="181" t="s">
        <v>276</v>
      </c>
      <c r="B599" s="271">
        <v>40237</v>
      </c>
      <c r="C599" s="181" t="s">
        <v>286</v>
      </c>
      <c r="D599" s="181" t="s">
        <v>279</v>
      </c>
      <c r="E599" s="181">
        <v>34.299999999999997</v>
      </c>
      <c r="F599" s="181">
        <v>288.39</v>
      </c>
      <c r="G599" s="181">
        <v>72.099999999999994</v>
      </c>
      <c r="H599" s="181">
        <v>360.49</v>
      </c>
      <c r="I599" s="181">
        <v>18902</v>
      </c>
      <c r="J599" s="181" t="s">
        <v>280</v>
      </c>
      <c r="K599" s="181"/>
      <c r="L599" s="181"/>
      <c r="M599" s="181"/>
    </row>
    <row r="600" spans="1:13">
      <c r="A600" s="181" t="s">
        <v>276</v>
      </c>
      <c r="B600" s="271">
        <v>40237</v>
      </c>
      <c r="C600" s="181" t="s">
        <v>290</v>
      </c>
      <c r="D600" s="181" t="s">
        <v>279</v>
      </c>
      <c r="E600" s="181">
        <v>18.78</v>
      </c>
      <c r="F600" s="181">
        <v>157.9</v>
      </c>
      <c r="G600" s="181">
        <v>39.479999999999997</v>
      </c>
      <c r="H600" s="181">
        <v>197.38</v>
      </c>
      <c r="I600" s="181">
        <v>18321</v>
      </c>
      <c r="J600" s="181" t="s">
        <v>280</v>
      </c>
      <c r="K600" s="181"/>
      <c r="L600" s="181"/>
      <c r="M600" s="181"/>
    </row>
    <row r="601" spans="1:13">
      <c r="A601" s="181" t="s">
        <v>276</v>
      </c>
      <c r="B601" s="271">
        <v>40237</v>
      </c>
      <c r="C601" s="181" t="s">
        <v>287</v>
      </c>
      <c r="D601" s="181" t="s">
        <v>279</v>
      </c>
      <c r="E601" s="181">
        <v>31.08</v>
      </c>
      <c r="F601" s="181">
        <v>261.32</v>
      </c>
      <c r="G601" s="181">
        <v>65.33</v>
      </c>
      <c r="H601" s="181">
        <v>326.64999999999998</v>
      </c>
      <c r="I601" s="181">
        <v>20062</v>
      </c>
      <c r="J601" s="181" t="s">
        <v>280</v>
      </c>
      <c r="K601" s="181"/>
      <c r="L601" s="181"/>
      <c r="M601" s="181"/>
    </row>
    <row r="602" spans="1:13">
      <c r="A602" s="181" t="s">
        <v>276</v>
      </c>
      <c r="B602" s="271">
        <v>40237</v>
      </c>
      <c r="C602" s="181" t="s">
        <v>283</v>
      </c>
      <c r="D602" s="181" t="s">
        <v>279</v>
      </c>
      <c r="E602" s="181">
        <v>37.17</v>
      </c>
      <c r="F602" s="181">
        <v>312.52999999999997</v>
      </c>
      <c r="G602" s="181">
        <v>78.13</v>
      </c>
      <c r="H602" s="181">
        <v>390.66</v>
      </c>
      <c r="I602" s="181">
        <v>21128</v>
      </c>
      <c r="J602" s="181" t="s">
        <v>280</v>
      </c>
      <c r="K602" s="181"/>
      <c r="L602" s="181"/>
      <c r="M602" s="181"/>
    </row>
    <row r="603" spans="1:13">
      <c r="A603" s="181" t="s">
        <v>276</v>
      </c>
      <c r="B603" s="271">
        <v>40238</v>
      </c>
      <c r="C603" s="181" t="s">
        <v>289</v>
      </c>
      <c r="D603" s="181" t="s">
        <v>279</v>
      </c>
      <c r="E603" s="181">
        <v>29.18</v>
      </c>
      <c r="F603" s="181">
        <v>244.41</v>
      </c>
      <c r="G603" s="181">
        <v>61.1</v>
      </c>
      <c r="H603" s="181">
        <v>305.51</v>
      </c>
      <c r="I603" s="181">
        <v>15827</v>
      </c>
      <c r="J603" s="181" t="s">
        <v>280</v>
      </c>
      <c r="K603" s="181"/>
      <c r="L603" s="181"/>
      <c r="M603" s="181"/>
    </row>
    <row r="604" spans="1:13">
      <c r="A604" s="181" t="s">
        <v>276</v>
      </c>
      <c r="B604" s="271">
        <v>40239</v>
      </c>
      <c r="C604" s="181" t="s">
        <v>281</v>
      </c>
      <c r="D604" s="181" t="s">
        <v>279</v>
      </c>
      <c r="E604" s="181">
        <v>12.3</v>
      </c>
      <c r="F604" s="181">
        <v>103.02</v>
      </c>
      <c r="G604" s="181">
        <v>25.75</v>
      </c>
      <c r="H604" s="181">
        <v>128.78</v>
      </c>
      <c r="I604" s="181">
        <v>20371</v>
      </c>
      <c r="J604" s="181" t="s">
        <v>280</v>
      </c>
      <c r="K604" s="181"/>
      <c r="L604" s="181"/>
      <c r="M604" s="181"/>
    </row>
    <row r="605" spans="1:13">
      <c r="A605" s="181" t="s">
        <v>276</v>
      </c>
      <c r="B605" s="271">
        <v>40239</v>
      </c>
      <c r="C605" s="181" t="s">
        <v>282</v>
      </c>
      <c r="D605" s="181" t="s">
        <v>279</v>
      </c>
      <c r="E605" s="181">
        <v>18.77</v>
      </c>
      <c r="F605" s="181">
        <v>158.12</v>
      </c>
      <c r="G605" s="181">
        <v>39.53</v>
      </c>
      <c r="H605" s="181">
        <v>197.65</v>
      </c>
      <c r="I605" s="181">
        <v>18243</v>
      </c>
      <c r="J605" s="181" t="s">
        <v>280</v>
      </c>
      <c r="K605" s="181"/>
      <c r="L605" s="181"/>
      <c r="M605" s="181"/>
    </row>
    <row r="606" spans="1:13">
      <c r="A606" s="181" t="s">
        <v>276</v>
      </c>
      <c r="B606" s="271">
        <v>40239</v>
      </c>
      <c r="C606" s="181" t="s">
        <v>291</v>
      </c>
      <c r="D606" s="181" t="s">
        <v>300</v>
      </c>
      <c r="E606" s="181">
        <v>35.64</v>
      </c>
      <c r="F606" s="181">
        <v>305.08</v>
      </c>
      <c r="G606" s="181">
        <v>76.27</v>
      </c>
      <c r="H606" s="181">
        <v>381.35</v>
      </c>
      <c r="I606" s="181">
        <v>18894</v>
      </c>
      <c r="J606" s="181" t="s">
        <v>280</v>
      </c>
      <c r="K606" s="181"/>
      <c r="L606" s="181"/>
      <c r="M606" s="181"/>
    </row>
    <row r="607" spans="1:13">
      <c r="A607" s="181" t="s">
        <v>276</v>
      </c>
      <c r="B607" s="271">
        <v>40240</v>
      </c>
      <c r="C607" s="181" t="s">
        <v>285</v>
      </c>
      <c r="D607" s="181" t="s">
        <v>279</v>
      </c>
      <c r="E607" s="181">
        <v>20.420000000000002</v>
      </c>
      <c r="F607" s="181">
        <v>172.02</v>
      </c>
      <c r="G607" s="181">
        <v>43.01</v>
      </c>
      <c r="H607" s="181">
        <v>215.03</v>
      </c>
      <c r="I607" s="181">
        <v>17654</v>
      </c>
      <c r="J607" s="181" t="s">
        <v>280</v>
      </c>
      <c r="K607" s="181"/>
      <c r="L607" s="181"/>
      <c r="M607" s="181"/>
    </row>
    <row r="608" spans="1:13">
      <c r="A608" s="181" t="s">
        <v>276</v>
      </c>
      <c r="B608" s="271">
        <v>40240</v>
      </c>
      <c r="C608" s="181" t="s">
        <v>297</v>
      </c>
      <c r="D608" s="181" t="s">
        <v>279</v>
      </c>
      <c r="E608" s="181">
        <v>26.21</v>
      </c>
      <c r="F608" s="181">
        <v>220.79</v>
      </c>
      <c r="G608" s="181">
        <v>55.2</v>
      </c>
      <c r="H608" s="181">
        <v>275.99</v>
      </c>
      <c r="I608" s="181">
        <v>19385</v>
      </c>
      <c r="J608" s="181" t="s">
        <v>280</v>
      </c>
      <c r="K608" s="181"/>
      <c r="L608" s="181"/>
      <c r="M608" s="181"/>
    </row>
    <row r="609" spans="1:13">
      <c r="A609" s="181" t="s">
        <v>276</v>
      </c>
      <c r="B609" s="271">
        <v>40240</v>
      </c>
      <c r="C609" s="181" t="s">
        <v>286</v>
      </c>
      <c r="D609" s="181" t="s">
        <v>279</v>
      </c>
      <c r="E609" s="181">
        <v>31.43</v>
      </c>
      <c r="F609" s="181">
        <v>264.77</v>
      </c>
      <c r="G609" s="181">
        <v>66.19</v>
      </c>
      <c r="H609" s="181">
        <v>330.96</v>
      </c>
      <c r="I609" s="181">
        <v>19383</v>
      </c>
      <c r="J609" s="181" t="s">
        <v>280</v>
      </c>
      <c r="K609" s="181"/>
      <c r="L609" s="181"/>
      <c r="M609" s="181"/>
    </row>
    <row r="610" spans="1:13">
      <c r="A610" s="181" t="s">
        <v>276</v>
      </c>
      <c r="B610" s="271">
        <v>40240</v>
      </c>
      <c r="C610" s="181" t="s">
        <v>290</v>
      </c>
      <c r="D610" s="181" t="s">
        <v>279</v>
      </c>
      <c r="E610" s="181">
        <v>28.32</v>
      </c>
      <c r="F610" s="181">
        <v>238.57</v>
      </c>
      <c r="G610" s="181">
        <v>59.64</v>
      </c>
      <c r="H610" s="181">
        <v>298.20999999999998</v>
      </c>
      <c r="I610" s="181">
        <v>18321</v>
      </c>
      <c r="J610" s="181" t="s">
        <v>280</v>
      </c>
      <c r="K610" s="181"/>
      <c r="L610" s="181"/>
      <c r="M610" s="181"/>
    </row>
    <row r="611" spans="1:13">
      <c r="A611" s="181" t="s">
        <v>276</v>
      </c>
      <c r="B611" s="271">
        <v>40240</v>
      </c>
      <c r="C611" s="181" t="s">
        <v>290</v>
      </c>
      <c r="D611" s="181" t="s">
        <v>300</v>
      </c>
      <c r="E611" s="181">
        <v>0.92</v>
      </c>
      <c r="F611" s="181">
        <v>7.92</v>
      </c>
      <c r="G611" s="181">
        <v>1.98</v>
      </c>
      <c r="H611" s="181">
        <v>9.9</v>
      </c>
      <c r="I611" s="181">
        <v>18321</v>
      </c>
      <c r="J611" s="181" t="s">
        <v>280</v>
      </c>
      <c r="K611" s="181"/>
      <c r="L611" s="181"/>
      <c r="M611" s="181"/>
    </row>
    <row r="612" spans="1:13">
      <c r="A612" s="181" t="s">
        <v>276</v>
      </c>
      <c r="B612" s="271">
        <v>40240</v>
      </c>
      <c r="C612" s="181" t="s">
        <v>294</v>
      </c>
      <c r="D612" s="181" t="s">
        <v>279</v>
      </c>
      <c r="E612" s="181">
        <v>29.44</v>
      </c>
      <c r="F612" s="181">
        <v>248</v>
      </c>
      <c r="G612" s="181">
        <v>62</v>
      </c>
      <c r="H612" s="181">
        <v>310</v>
      </c>
      <c r="I612" s="181">
        <v>16904</v>
      </c>
      <c r="J612" s="181" t="s">
        <v>280</v>
      </c>
      <c r="K612" s="181"/>
      <c r="L612" s="181"/>
      <c r="M612" s="181"/>
    </row>
    <row r="613" spans="1:13">
      <c r="A613" s="181" t="s">
        <v>276</v>
      </c>
      <c r="B613" s="271">
        <v>40241</v>
      </c>
      <c r="C613" s="181" t="s">
        <v>278</v>
      </c>
      <c r="D613" s="181" t="s">
        <v>279</v>
      </c>
      <c r="E613" s="181">
        <v>32.14</v>
      </c>
      <c r="F613" s="181">
        <v>270.74</v>
      </c>
      <c r="G613" s="181">
        <v>67.69</v>
      </c>
      <c r="H613" s="181">
        <v>338.43</v>
      </c>
      <c r="I613" s="181">
        <v>19709</v>
      </c>
      <c r="J613" s="181" t="s">
        <v>280</v>
      </c>
      <c r="K613" s="181"/>
      <c r="L613" s="181"/>
      <c r="M613" s="181"/>
    </row>
    <row r="614" spans="1:13">
      <c r="A614" s="181" t="s">
        <v>276</v>
      </c>
      <c r="B614" s="271">
        <v>40242</v>
      </c>
      <c r="C614" s="181" t="s">
        <v>282</v>
      </c>
      <c r="D614" s="181" t="s">
        <v>279</v>
      </c>
      <c r="E614" s="181">
        <v>35.89</v>
      </c>
      <c r="F614" s="181">
        <v>302.33999999999997</v>
      </c>
      <c r="G614" s="181">
        <v>75.58</v>
      </c>
      <c r="H614" s="181">
        <v>377.92</v>
      </c>
      <c r="I614" s="181">
        <v>18589</v>
      </c>
      <c r="J614" s="181" t="s">
        <v>280</v>
      </c>
      <c r="K614" s="181"/>
      <c r="L614" s="181"/>
      <c r="M614" s="181"/>
    </row>
    <row r="615" spans="1:13">
      <c r="A615" s="181" t="s">
        <v>276</v>
      </c>
      <c r="B615" s="271">
        <v>40242</v>
      </c>
      <c r="C615" s="181" t="s">
        <v>289</v>
      </c>
      <c r="D615" s="181" t="s">
        <v>279</v>
      </c>
      <c r="E615" s="181">
        <v>30.25</v>
      </c>
      <c r="F615" s="181">
        <v>242.24</v>
      </c>
      <c r="G615" s="181">
        <v>60.56</v>
      </c>
      <c r="H615" s="181">
        <v>302.8</v>
      </c>
      <c r="I615" s="181">
        <v>16384</v>
      </c>
      <c r="J615" s="181" t="s">
        <v>351</v>
      </c>
      <c r="K615" s="181"/>
      <c r="L615" s="181"/>
      <c r="M615" s="181"/>
    </row>
    <row r="616" spans="1:13">
      <c r="A616" s="181" t="s">
        <v>276</v>
      </c>
      <c r="B616" s="271">
        <v>40242</v>
      </c>
      <c r="C616" s="181" t="s">
        <v>287</v>
      </c>
      <c r="D616" s="181" t="s">
        <v>279</v>
      </c>
      <c r="E616" s="181">
        <v>29.97</v>
      </c>
      <c r="F616" s="181">
        <v>254.14</v>
      </c>
      <c r="G616" s="181">
        <v>63.53</v>
      </c>
      <c r="H616" s="181">
        <v>317.67</v>
      </c>
      <c r="I616" s="181">
        <v>20479</v>
      </c>
      <c r="J616" s="181" t="s">
        <v>280</v>
      </c>
      <c r="K616" s="181"/>
      <c r="L616" s="181"/>
      <c r="M616" s="181"/>
    </row>
    <row r="617" spans="1:13">
      <c r="A617" s="181" t="s">
        <v>276</v>
      </c>
      <c r="B617" s="271">
        <v>40243</v>
      </c>
      <c r="C617" s="181" t="s">
        <v>291</v>
      </c>
      <c r="D617" s="181" t="s">
        <v>300</v>
      </c>
      <c r="E617" s="181">
        <v>32.79</v>
      </c>
      <c r="F617" s="181">
        <v>284.08999999999997</v>
      </c>
      <c r="G617" s="181">
        <v>71.02</v>
      </c>
      <c r="H617" s="181">
        <v>355.11</v>
      </c>
      <c r="I617" s="181">
        <v>19412</v>
      </c>
      <c r="J617" s="181" t="s">
        <v>280</v>
      </c>
      <c r="K617" s="181"/>
      <c r="L617" s="181"/>
      <c r="M617" s="181"/>
    </row>
    <row r="618" spans="1:13">
      <c r="A618" s="181" t="s">
        <v>276</v>
      </c>
      <c r="B618" s="271">
        <v>40244</v>
      </c>
      <c r="C618" s="181" t="s">
        <v>285</v>
      </c>
      <c r="D618" s="181" t="s">
        <v>279</v>
      </c>
      <c r="E618" s="181">
        <v>26.76</v>
      </c>
      <c r="F618" s="181">
        <v>226.28</v>
      </c>
      <c r="G618" s="181">
        <v>56.57</v>
      </c>
      <c r="H618" s="181">
        <v>282.85000000000002</v>
      </c>
      <c r="I618" s="181">
        <v>18003</v>
      </c>
      <c r="J618" s="181" t="s">
        <v>280</v>
      </c>
      <c r="K618" s="181"/>
      <c r="L618" s="181"/>
      <c r="M618" s="181"/>
    </row>
    <row r="619" spans="1:13">
      <c r="A619" s="181" t="s">
        <v>276</v>
      </c>
      <c r="B619" s="271">
        <v>40244</v>
      </c>
      <c r="C619" s="181" t="s">
        <v>282</v>
      </c>
      <c r="D619" s="181" t="s">
        <v>279</v>
      </c>
      <c r="E619" s="181">
        <v>28.01</v>
      </c>
      <c r="F619" s="181">
        <v>236.86</v>
      </c>
      <c r="G619" s="181">
        <v>59.22</v>
      </c>
      <c r="H619" s="181">
        <v>296.08</v>
      </c>
      <c r="I619" s="181">
        <v>19040</v>
      </c>
      <c r="J619" s="181" t="s">
        <v>280</v>
      </c>
      <c r="K619" s="181"/>
      <c r="L619" s="181"/>
      <c r="M619" s="181"/>
    </row>
    <row r="620" spans="1:13">
      <c r="A620" s="181" t="s">
        <v>276</v>
      </c>
      <c r="B620" s="271">
        <v>40244</v>
      </c>
      <c r="C620" s="181" t="s">
        <v>286</v>
      </c>
      <c r="D620" s="181" t="s">
        <v>279</v>
      </c>
      <c r="E620" s="181">
        <v>33</v>
      </c>
      <c r="F620" s="181">
        <v>279.83999999999997</v>
      </c>
      <c r="G620" s="181">
        <v>69.959999999999994</v>
      </c>
      <c r="H620" s="181">
        <v>349.8</v>
      </c>
      <c r="I620" s="181">
        <v>19855</v>
      </c>
      <c r="J620" s="181" t="s">
        <v>280</v>
      </c>
      <c r="K620" s="181"/>
      <c r="L620" s="181"/>
      <c r="M620" s="181"/>
    </row>
    <row r="621" spans="1:13">
      <c r="A621" s="181" t="s">
        <v>276</v>
      </c>
      <c r="B621" s="271">
        <v>40244</v>
      </c>
      <c r="C621" s="181" t="s">
        <v>298</v>
      </c>
      <c r="D621" s="181" t="s">
        <v>279</v>
      </c>
      <c r="E621" s="181">
        <v>31.14</v>
      </c>
      <c r="F621" s="181">
        <v>263.31</v>
      </c>
      <c r="G621" s="181">
        <v>65.83</v>
      </c>
      <c r="H621" s="181">
        <v>329.14</v>
      </c>
      <c r="I621" s="181">
        <v>19996</v>
      </c>
      <c r="J621" s="181" t="s">
        <v>280</v>
      </c>
      <c r="K621" s="181"/>
      <c r="L621" s="181"/>
      <c r="M621" s="181"/>
    </row>
    <row r="622" spans="1:13">
      <c r="A622" s="181" t="s">
        <v>276</v>
      </c>
      <c r="B622" s="271">
        <v>40246</v>
      </c>
      <c r="C622" s="181" t="s">
        <v>290</v>
      </c>
      <c r="D622" s="181" t="s">
        <v>279</v>
      </c>
      <c r="E622" s="181">
        <v>35.78</v>
      </c>
      <c r="F622" s="181">
        <v>302.55</v>
      </c>
      <c r="G622" s="181">
        <v>75.64</v>
      </c>
      <c r="H622" s="181">
        <v>378.19</v>
      </c>
      <c r="I622" s="181">
        <v>18804</v>
      </c>
      <c r="J622" s="181" t="s">
        <v>280</v>
      </c>
      <c r="K622" s="181"/>
      <c r="L622" s="181"/>
      <c r="M622" s="181"/>
    </row>
    <row r="623" spans="1:13">
      <c r="A623" s="181" t="s">
        <v>276</v>
      </c>
      <c r="B623" s="271">
        <v>40247</v>
      </c>
      <c r="C623" s="181" t="s">
        <v>297</v>
      </c>
      <c r="D623" s="181" t="s">
        <v>279</v>
      </c>
      <c r="E623" s="181">
        <v>35.28</v>
      </c>
      <c r="F623" s="181">
        <v>301.14999999999998</v>
      </c>
      <c r="G623" s="181">
        <v>75.290000000000006</v>
      </c>
      <c r="H623" s="181">
        <v>376.44</v>
      </c>
      <c r="I623" s="181">
        <v>19865</v>
      </c>
      <c r="J623" s="181" t="s">
        <v>280</v>
      </c>
      <c r="K623" s="181"/>
      <c r="L623" s="181"/>
      <c r="M623" s="181"/>
    </row>
    <row r="624" spans="1:13">
      <c r="A624" s="181" t="s">
        <v>276</v>
      </c>
      <c r="B624" s="271">
        <v>40247</v>
      </c>
      <c r="C624" s="181" t="s">
        <v>289</v>
      </c>
      <c r="D624" s="181" t="s">
        <v>279</v>
      </c>
      <c r="E624" s="181">
        <v>24</v>
      </c>
      <c r="F624" s="181">
        <v>206.4</v>
      </c>
      <c r="G624" s="181">
        <v>51.6</v>
      </c>
      <c r="H624" s="181">
        <v>258</v>
      </c>
      <c r="I624" s="181">
        <v>16826</v>
      </c>
      <c r="J624" s="181" t="s">
        <v>280</v>
      </c>
      <c r="K624" s="181"/>
      <c r="L624" s="181"/>
      <c r="M624" s="181"/>
    </row>
    <row r="625" spans="1:13">
      <c r="A625" s="181" t="s">
        <v>276</v>
      </c>
      <c r="B625" s="271">
        <v>40248</v>
      </c>
      <c r="C625" s="181" t="s">
        <v>281</v>
      </c>
      <c r="D625" s="181" t="s">
        <v>279</v>
      </c>
      <c r="E625" s="181">
        <v>23.91</v>
      </c>
      <c r="F625" s="181">
        <v>205.62</v>
      </c>
      <c r="G625" s="181">
        <v>51.41</v>
      </c>
      <c r="H625" s="181">
        <v>257.02</v>
      </c>
      <c r="I625" s="181">
        <v>20485</v>
      </c>
      <c r="J625" s="181" t="s">
        <v>280</v>
      </c>
      <c r="K625" s="181"/>
      <c r="L625" s="181"/>
      <c r="M625" s="181"/>
    </row>
    <row r="626" spans="1:13">
      <c r="A626" s="181" t="s">
        <v>276</v>
      </c>
      <c r="B626" s="271">
        <v>40248</v>
      </c>
      <c r="C626" s="181" t="s">
        <v>282</v>
      </c>
      <c r="D626" s="181" t="s">
        <v>296</v>
      </c>
      <c r="E626" s="181">
        <v>32.659999999999997</v>
      </c>
      <c r="F626" s="181">
        <v>279.3</v>
      </c>
      <c r="G626" s="181">
        <v>69.83</v>
      </c>
      <c r="H626" s="181">
        <v>349.13</v>
      </c>
      <c r="I626" s="181">
        <v>19518</v>
      </c>
      <c r="J626" s="181" t="s">
        <v>280</v>
      </c>
      <c r="K626" s="181"/>
      <c r="L626" s="181"/>
      <c r="M626" s="181"/>
    </row>
    <row r="627" spans="1:13">
      <c r="A627" s="181" t="s">
        <v>276</v>
      </c>
      <c r="B627" s="271">
        <v>40248</v>
      </c>
      <c r="C627" s="181" t="s">
        <v>290</v>
      </c>
      <c r="D627" s="181" t="s">
        <v>302</v>
      </c>
      <c r="E627" s="181">
        <v>0</v>
      </c>
      <c r="F627" s="181">
        <v>41.08</v>
      </c>
      <c r="G627" s="181">
        <v>10.27</v>
      </c>
      <c r="H627" s="181">
        <v>51.35</v>
      </c>
      <c r="I627" s="181">
        <v>18817</v>
      </c>
      <c r="J627" s="181" t="s">
        <v>280</v>
      </c>
      <c r="K627" s="181"/>
      <c r="L627" s="181"/>
      <c r="M627" s="181"/>
    </row>
    <row r="628" spans="1:13">
      <c r="A628" s="181" t="s">
        <v>276</v>
      </c>
      <c r="B628" s="271">
        <v>40248</v>
      </c>
      <c r="C628" s="181" t="s">
        <v>287</v>
      </c>
      <c r="D628" s="181" t="s">
        <v>279</v>
      </c>
      <c r="E628" s="181">
        <v>34.39</v>
      </c>
      <c r="F628" s="181">
        <v>295.75</v>
      </c>
      <c r="G628" s="181">
        <v>73.94</v>
      </c>
      <c r="H628" s="181">
        <v>369.69</v>
      </c>
      <c r="I628" s="181">
        <v>20975</v>
      </c>
      <c r="J628" s="181" t="s">
        <v>280</v>
      </c>
      <c r="K628" s="181"/>
      <c r="L628" s="181"/>
      <c r="M628" s="181"/>
    </row>
    <row r="629" spans="1:13">
      <c r="A629" s="181" t="s">
        <v>276</v>
      </c>
      <c r="B629" s="271">
        <v>40248</v>
      </c>
      <c r="C629" s="181" t="s">
        <v>283</v>
      </c>
      <c r="D629" s="181" t="s">
        <v>279</v>
      </c>
      <c r="E629" s="181">
        <v>34.11</v>
      </c>
      <c r="F629" s="181">
        <v>293.33999999999997</v>
      </c>
      <c r="G629" s="181">
        <v>73.33</v>
      </c>
      <c r="H629" s="181">
        <v>366.67</v>
      </c>
      <c r="I629" s="181">
        <v>21661</v>
      </c>
      <c r="J629" s="181" t="s">
        <v>280</v>
      </c>
      <c r="K629" s="181"/>
      <c r="L629" s="181"/>
      <c r="M629" s="181"/>
    </row>
    <row r="630" spans="1:13">
      <c r="A630" s="181" t="s">
        <v>276</v>
      </c>
      <c r="B630" s="271">
        <v>40249</v>
      </c>
      <c r="C630" s="181" t="s">
        <v>289</v>
      </c>
      <c r="D630" s="181" t="s">
        <v>279</v>
      </c>
      <c r="E630" s="181">
        <v>23.86</v>
      </c>
      <c r="F630" s="181">
        <v>207.1</v>
      </c>
      <c r="G630" s="181">
        <v>51.77</v>
      </c>
      <c r="H630" s="181">
        <v>258.88</v>
      </c>
      <c r="I630" s="181">
        <v>17111</v>
      </c>
      <c r="J630" s="181" t="s">
        <v>280</v>
      </c>
      <c r="K630" s="181"/>
      <c r="L630" s="181"/>
      <c r="M630" s="181"/>
    </row>
    <row r="631" spans="1:13">
      <c r="A631" s="181" t="s">
        <v>276</v>
      </c>
      <c r="B631" s="271">
        <v>40250</v>
      </c>
      <c r="C631" s="181" t="s">
        <v>278</v>
      </c>
      <c r="D631" s="181" t="s">
        <v>279</v>
      </c>
      <c r="E631" s="181">
        <v>29.72</v>
      </c>
      <c r="F631" s="181">
        <v>257.97000000000003</v>
      </c>
      <c r="G631" s="181">
        <v>64.489999999999995</v>
      </c>
      <c r="H631" s="181">
        <v>322.45999999999998</v>
      </c>
      <c r="I631" s="181">
        <v>20095</v>
      </c>
      <c r="J631" s="181" t="s">
        <v>280</v>
      </c>
      <c r="K631" s="181"/>
      <c r="L631" s="181"/>
      <c r="M631" s="181"/>
    </row>
    <row r="632" spans="1:13">
      <c r="A632" s="181" t="s">
        <v>276</v>
      </c>
      <c r="B632" s="271">
        <v>40250</v>
      </c>
      <c r="C632" s="181" t="s">
        <v>286</v>
      </c>
      <c r="D632" s="181" t="s">
        <v>279</v>
      </c>
      <c r="E632" s="181">
        <v>32.85</v>
      </c>
      <c r="F632" s="181">
        <v>284.62</v>
      </c>
      <c r="G632" s="181">
        <v>71.16</v>
      </c>
      <c r="H632" s="181">
        <v>355.77</v>
      </c>
      <c r="I632" s="181">
        <v>20326</v>
      </c>
      <c r="J632" s="181" t="s">
        <v>280</v>
      </c>
      <c r="K632" s="181"/>
      <c r="L632" s="181"/>
      <c r="M632" s="181"/>
    </row>
    <row r="633" spans="1:13">
      <c r="A633" s="181" t="s">
        <v>276</v>
      </c>
      <c r="B633" s="271">
        <v>40250</v>
      </c>
      <c r="C633" s="181" t="s">
        <v>286</v>
      </c>
      <c r="D633" s="181" t="s">
        <v>302</v>
      </c>
      <c r="E633" s="181">
        <v>0</v>
      </c>
      <c r="F633" s="181">
        <v>41.08</v>
      </c>
      <c r="G633" s="181">
        <v>10.27</v>
      </c>
      <c r="H633" s="181">
        <v>51.35</v>
      </c>
      <c r="I633" s="181">
        <v>19869</v>
      </c>
      <c r="J633" s="181" t="s">
        <v>280</v>
      </c>
      <c r="K633" s="181"/>
      <c r="L633" s="181"/>
      <c r="M633" s="181"/>
    </row>
    <row r="634" spans="1:13">
      <c r="A634" s="181" t="s">
        <v>276</v>
      </c>
      <c r="B634" s="271">
        <v>40250</v>
      </c>
      <c r="C634" s="181" t="s">
        <v>294</v>
      </c>
      <c r="D634" s="181" t="s">
        <v>279</v>
      </c>
      <c r="E634" s="181">
        <v>30.66</v>
      </c>
      <c r="F634" s="181">
        <v>266.13</v>
      </c>
      <c r="G634" s="181">
        <v>66.53</v>
      </c>
      <c r="H634" s="181">
        <v>332.66</v>
      </c>
      <c r="I634" s="181">
        <v>17334</v>
      </c>
      <c r="J634" s="181" t="s">
        <v>280</v>
      </c>
      <c r="K634" s="181"/>
      <c r="L634" s="181"/>
      <c r="M634" s="181"/>
    </row>
    <row r="635" spans="1:13">
      <c r="A635" s="181" t="s">
        <v>276</v>
      </c>
      <c r="B635" s="271">
        <v>40250</v>
      </c>
      <c r="C635" s="181" t="s">
        <v>291</v>
      </c>
      <c r="D635" s="181" t="s">
        <v>279</v>
      </c>
      <c r="E635" s="181">
        <v>30.53</v>
      </c>
      <c r="F635" s="181">
        <v>265</v>
      </c>
      <c r="G635" s="181">
        <v>66.25</v>
      </c>
      <c r="H635" s="181">
        <v>331.25</v>
      </c>
      <c r="I635" s="181">
        <v>19894</v>
      </c>
      <c r="J635" s="181" t="s">
        <v>280</v>
      </c>
      <c r="K635" s="181"/>
      <c r="L635" s="181"/>
      <c r="M635" s="181"/>
    </row>
    <row r="636" spans="1:13">
      <c r="A636" s="181" t="s">
        <v>276</v>
      </c>
      <c r="B636" s="271">
        <v>40251</v>
      </c>
      <c r="C636" s="181" t="s">
        <v>278</v>
      </c>
      <c r="D636" s="181" t="s">
        <v>302</v>
      </c>
      <c r="E636" s="181">
        <v>0</v>
      </c>
      <c r="F636" s="181">
        <v>41.08</v>
      </c>
      <c r="G636" s="181">
        <v>10.27</v>
      </c>
      <c r="H636" s="181">
        <v>51.35</v>
      </c>
      <c r="I636" s="181">
        <v>20109</v>
      </c>
      <c r="J636" s="181" t="s">
        <v>280</v>
      </c>
      <c r="K636" s="181"/>
      <c r="L636" s="181"/>
      <c r="M636" s="181"/>
    </row>
    <row r="637" spans="1:13">
      <c r="A637" s="181" t="s">
        <v>276</v>
      </c>
      <c r="B637" s="271">
        <v>40251</v>
      </c>
      <c r="C637" s="181" t="s">
        <v>282</v>
      </c>
      <c r="D637" s="181" t="s">
        <v>296</v>
      </c>
      <c r="E637" s="181">
        <v>26.08</v>
      </c>
      <c r="F637" s="181">
        <v>224.7</v>
      </c>
      <c r="G637" s="181">
        <v>56.17</v>
      </c>
      <c r="H637" s="181">
        <v>280.88</v>
      </c>
      <c r="I637" s="181">
        <v>19900</v>
      </c>
      <c r="J637" s="181" t="s">
        <v>280</v>
      </c>
      <c r="K637" s="181"/>
      <c r="L637" s="181"/>
      <c r="M637" s="181"/>
    </row>
    <row r="638" spans="1:13">
      <c r="A638" s="181" t="s">
        <v>276</v>
      </c>
      <c r="B638" s="271">
        <v>40251</v>
      </c>
      <c r="C638" s="181" t="s">
        <v>282</v>
      </c>
      <c r="D638" s="181" t="s">
        <v>302</v>
      </c>
      <c r="E638" s="181">
        <v>0</v>
      </c>
      <c r="F638" s="181">
        <v>48.88</v>
      </c>
      <c r="G638" s="181">
        <v>12.22</v>
      </c>
      <c r="H638" s="181">
        <v>61.1</v>
      </c>
      <c r="I638" s="181">
        <v>19532</v>
      </c>
      <c r="J638" s="181" t="s">
        <v>280</v>
      </c>
      <c r="K638" s="181"/>
      <c r="L638" s="181"/>
      <c r="M638" s="181"/>
    </row>
    <row r="639" spans="1:13">
      <c r="A639" s="181" t="s">
        <v>276</v>
      </c>
      <c r="B639" s="271">
        <v>40252</v>
      </c>
      <c r="C639" s="181" t="s">
        <v>289</v>
      </c>
      <c r="D639" s="181" t="s">
        <v>279</v>
      </c>
      <c r="E639" s="181">
        <v>24.24</v>
      </c>
      <c r="F639" s="181">
        <v>209.62</v>
      </c>
      <c r="G639" s="181">
        <v>52.41</v>
      </c>
      <c r="H639" s="181">
        <v>262.02</v>
      </c>
      <c r="I639" s="181">
        <v>17481</v>
      </c>
      <c r="J639" s="181" t="s">
        <v>280</v>
      </c>
      <c r="K639" s="181"/>
      <c r="L639" s="181"/>
      <c r="M639" s="181"/>
    </row>
    <row r="640" spans="1:13">
      <c r="A640" s="181" t="s">
        <v>276</v>
      </c>
      <c r="B640" s="271">
        <v>40252</v>
      </c>
      <c r="C640" s="181" t="s">
        <v>298</v>
      </c>
      <c r="D640" s="181" t="s">
        <v>296</v>
      </c>
      <c r="E640" s="181">
        <v>31.81</v>
      </c>
      <c r="F640" s="181">
        <v>273.57</v>
      </c>
      <c r="G640" s="181">
        <v>68.39</v>
      </c>
      <c r="H640" s="181">
        <v>341.96</v>
      </c>
      <c r="I640" s="181">
        <v>20458</v>
      </c>
      <c r="J640" s="181" t="s">
        <v>280</v>
      </c>
      <c r="K640" s="181"/>
      <c r="L640" s="181"/>
      <c r="M640" s="181"/>
    </row>
    <row r="641" spans="1:13">
      <c r="A641" s="181" t="s">
        <v>276</v>
      </c>
      <c r="B641" s="271">
        <v>40252</v>
      </c>
      <c r="C641" s="181" t="s">
        <v>283</v>
      </c>
      <c r="D641" s="181" t="s">
        <v>302</v>
      </c>
      <c r="E641" s="181">
        <v>0</v>
      </c>
      <c r="F641" s="181">
        <v>28.6</v>
      </c>
      <c r="G641" s="181">
        <v>7.15</v>
      </c>
      <c r="H641" s="181">
        <v>35.75</v>
      </c>
      <c r="I641" s="181">
        <v>21676</v>
      </c>
      <c r="J641" s="181" t="s">
        <v>280</v>
      </c>
      <c r="K641" s="181"/>
      <c r="L641" s="181"/>
      <c r="M641" s="181"/>
    </row>
    <row r="642" spans="1:13">
      <c r="A642" s="181" t="s">
        <v>276</v>
      </c>
      <c r="B642" s="271">
        <v>40253</v>
      </c>
      <c r="C642" s="181" t="s">
        <v>285</v>
      </c>
      <c r="D642" s="181" t="s">
        <v>279</v>
      </c>
      <c r="E642" s="181">
        <v>35.36</v>
      </c>
      <c r="F642" s="181">
        <v>305.79000000000002</v>
      </c>
      <c r="G642" s="181">
        <v>76.45</v>
      </c>
      <c r="H642" s="181">
        <v>382.24</v>
      </c>
      <c r="I642" s="181">
        <v>18485</v>
      </c>
      <c r="J642" s="181" t="s">
        <v>280</v>
      </c>
      <c r="K642" s="181"/>
      <c r="L642" s="181"/>
      <c r="M642" s="181"/>
    </row>
    <row r="643" spans="1:13">
      <c r="A643" s="181" t="s">
        <v>276</v>
      </c>
      <c r="B643" s="271">
        <v>40253</v>
      </c>
      <c r="C643" s="181" t="s">
        <v>278</v>
      </c>
      <c r="D643" s="181" t="s">
        <v>279</v>
      </c>
      <c r="E643" s="181">
        <v>23.49</v>
      </c>
      <c r="F643" s="181">
        <v>203.14</v>
      </c>
      <c r="G643" s="181">
        <v>50.78</v>
      </c>
      <c r="H643" s="181">
        <v>253.92</v>
      </c>
      <c r="I643" s="181">
        <v>20431</v>
      </c>
      <c r="J643" s="181" t="s">
        <v>280</v>
      </c>
      <c r="K643" s="181"/>
      <c r="L643" s="181"/>
      <c r="M643" s="181"/>
    </row>
    <row r="644" spans="1:13">
      <c r="A644" s="181" t="s">
        <v>276</v>
      </c>
      <c r="B644" s="271">
        <v>40253</v>
      </c>
      <c r="C644" s="181" t="s">
        <v>290</v>
      </c>
      <c r="D644" s="181" t="s">
        <v>279</v>
      </c>
      <c r="E644" s="181">
        <v>33.97</v>
      </c>
      <c r="F644" s="181">
        <v>292.69</v>
      </c>
      <c r="G644" s="181">
        <v>73.17</v>
      </c>
      <c r="H644" s="181">
        <v>365.86</v>
      </c>
      <c r="I644" s="181">
        <v>19269</v>
      </c>
      <c r="J644" s="181" t="s">
        <v>280</v>
      </c>
      <c r="K644" s="181"/>
      <c r="L644" s="181"/>
      <c r="M644" s="181"/>
    </row>
    <row r="645" spans="1:13">
      <c r="A645" s="181" t="s">
        <v>276</v>
      </c>
      <c r="B645" s="271">
        <v>40254</v>
      </c>
      <c r="C645" s="181" t="s">
        <v>297</v>
      </c>
      <c r="D645" s="181" t="s">
        <v>279</v>
      </c>
      <c r="E645" s="181">
        <v>31.02</v>
      </c>
      <c r="F645" s="181">
        <v>264.77999999999997</v>
      </c>
      <c r="G645" s="181">
        <v>66.19</v>
      </c>
      <c r="H645" s="181">
        <v>330.97</v>
      </c>
      <c r="I645" s="181">
        <v>20298</v>
      </c>
      <c r="J645" s="181" t="s">
        <v>280</v>
      </c>
      <c r="K645" s="181"/>
      <c r="L645" s="181"/>
      <c r="M645" s="181"/>
    </row>
    <row r="646" spans="1:13">
      <c r="A646" s="181" t="s">
        <v>276</v>
      </c>
      <c r="B646" s="271">
        <v>40254</v>
      </c>
      <c r="C646" s="181" t="s">
        <v>286</v>
      </c>
      <c r="D646" s="181" t="s">
        <v>302</v>
      </c>
      <c r="E646" s="181">
        <v>0</v>
      </c>
      <c r="F646" s="181">
        <v>28.6</v>
      </c>
      <c r="G646" s="181">
        <v>7.15</v>
      </c>
      <c r="H646" s="181">
        <v>35.75</v>
      </c>
      <c r="I646" s="181">
        <v>20340</v>
      </c>
      <c r="J646" s="181" t="s">
        <v>280</v>
      </c>
      <c r="K646" s="181"/>
      <c r="L646" s="181"/>
      <c r="M646" s="181"/>
    </row>
    <row r="647" spans="1:13">
      <c r="A647" s="181" t="s">
        <v>276</v>
      </c>
      <c r="B647" s="271">
        <v>40254</v>
      </c>
      <c r="C647" s="181" t="s">
        <v>287</v>
      </c>
      <c r="D647" s="181" t="s">
        <v>279</v>
      </c>
      <c r="E647" s="181">
        <v>30.73</v>
      </c>
      <c r="F647" s="181">
        <v>262.3</v>
      </c>
      <c r="G647" s="181">
        <v>65.58</v>
      </c>
      <c r="H647" s="181">
        <v>327.88</v>
      </c>
      <c r="I647" s="181">
        <v>21424</v>
      </c>
      <c r="J647" s="181" t="s">
        <v>280</v>
      </c>
      <c r="K647" s="181"/>
      <c r="L647" s="181"/>
      <c r="M647" s="181"/>
    </row>
    <row r="648" spans="1:13">
      <c r="A648" s="181" t="s">
        <v>276</v>
      </c>
      <c r="B648" s="271">
        <v>40255</v>
      </c>
      <c r="C648" s="181" t="s">
        <v>285</v>
      </c>
      <c r="D648" s="181" t="s">
        <v>279</v>
      </c>
      <c r="E648" s="181">
        <v>9.4499999999999993</v>
      </c>
      <c r="F648" s="181">
        <v>80.66</v>
      </c>
      <c r="G648" s="181">
        <v>20.16</v>
      </c>
      <c r="H648" s="181">
        <v>100.82</v>
      </c>
      <c r="I648" s="181">
        <v>18619</v>
      </c>
      <c r="J648" s="181" t="s">
        <v>280</v>
      </c>
      <c r="K648" s="181"/>
      <c r="L648" s="181"/>
      <c r="M648" s="181"/>
    </row>
    <row r="649" spans="1:13">
      <c r="A649" s="181" t="s">
        <v>276</v>
      </c>
      <c r="B649" s="271">
        <v>40255</v>
      </c>
      <c r="C649" s="181" t="s">
        <v>286</v>
      </c>
      <c r="D649" s="181" t="s">
        <v>279</v>
      </c>
      <c r="E649" s="181">
        <v>31.5</v>
      </c>
      <c r="F649" s="181">
        <v>270.39</v>
      </c>
      <c r="G649" s="181">
        <v>67.599999999999994</v>
      </c>
      <c r="H649" s="181">
        <v>337.99</v>
      </c>
      <c r="I649" s="181">
        <v>20785</v>
      </c>
      <c r="J649" s="181" t="s">
        <v>280</v>
      </c>
      <c r="K649" s="181"/>
      <c r="L649" s="181"/>
      <c r="M649" s="181"/>
    </row>
    <row r="650" spans="1:13">
      <c r="A650" s="181" t="s">
        <v>276</v>
      </c>
      <c r="B650" s="271">
        <v>40255</v>
      </c>
      <c r="C650" s="181" t="s">
        <v>289</v>
      </c>
      <c r="D650" s="181" t="s">
        <v>279</v>
      </c>
      <c r="E650" s="181">
        <v>25.93</v>
      </c>
      <c r="F650" s="181">
        <v>222.58</v>
      </c>
      <c r="G650" s="181">
        <v>55.65</v>
      </c>
      <c r="H650" s="181">
        <v>278.23</v>
      </c>
      <c r="I650" s="181">
        <v>17886</v>
      </c>
      <c r="J650" s="181" t="s">
        <v>280</v>
      </c>
      <c r="K650" s="181"/>
      <c r="L650" s="181"/>
      <c r="M650" s="181"/>
    </row>
    <row r="651" spans="1:13">
      <c r="A651" s="181" t="s">
        <v>276</v>
      </c>
      <c r="B651" s="271">
        <v>40255</v>
      </c>
      <c r="C651" s="181" t="s">
        <v>291</v>
      </c>
      <c r="D651" s="181" t="s">
        <v>279</v>
      </c>
      <c r="E651" s="181">
        <v>23.53</v>
      </c>
      <c r="F651" s="181">
        <v>200.85</v>
      </c>
      <c r="G651" s="181">
        <v>50.21</v>
      </c>
      <c r="H651" s="181">
        <v>251.06</v>
      </c>
      <c r="I651" s="181">
        <v>20266</v>
      </c>
      <c r="J651" s="181" t="s">
        <v>280</v>
      </c>
      <c r="K651" s="181"/>
      <c r="L651" s="181"/>
      <c r="M651" s="181"/>
    </row>
    <row r="652" spans="1:13">
      <c r="A652" s="181" t="s">
        <v>276</v>
      </c>
      <c r="B652" s="271">
        <v>40256</v>
      </c>
      <c r="C652" s="181" t="s">
        <v>282</v>
      </c>
      <c r="D652" s="181" t="s">
        <v>296</v>
      </c>
      <c r="E652" s="181">
        <v>32.409999999999997</v>
      </c>
      <c r="F652" s="181">
        <v>277.43</v>
      </c>
      <c r="G652" s="181">
        <v>69.36</v>
      </c>
      <c r="H652" s="181">
        <v>346.79</v>
      </c>
      <c r="I652" s="181">
        <v>20419</v>
      </c>
      <c r="J652" s="181" t="s">
        <v>280</v>
      </c>
      <c r="K652" s="181"/>
      <c r="L652" s="181"/>
      <c r="M652" s="181"/>
    </row>
    <row r="653" spans="1:13">
      <c r="A653" s="181" t="s">
        <v>276</v>
      </c>
      <c r="B653" s="271">
        <v>40257</v>
      </c>
      <c r="C653" s="181" t="s">
        <v>281</v>
      </c>
      <c r="D653" s="181" t="s">
        <v>279</v>
      </c>
      <c r="E653" s="181">
        <v>30.66</v>
      </c>
      <c r="F653" s="181">
        <v>263.92</v>
      </c>
      <c r="G653" s="181">
        <v>65.98</v>
      </c>
      <c r="H653" s="181">
        <v>329.9</v>
      </c>
      <c r="I653" s="181">
        <v>21308</v>
      </c>
      <c r="J653" s="181" t="s">
        <v>280</v>
      </c>
      <c r="K653" s="181"/>
      <c r="L653" s="181"/>
      <c r="M653" s="181"/>
    </row>
    <row r="654" spans="1:13">
      <c r="A654" s="181" t="s">
        <v>276</v>
      </c>
      <c r="B654" s="271">
        <v>40257</v>
      </c>
      <c r="C654" s="181" t="s">
        <v>294</v>
      </c>
      <c r="D654" s="181" t="s">
        <v>279</v>
      </c>
      <c r="E654" s="181">
        <v>19.28</v>
      </c>
      <c r="F654" s="181">
        <v>165.96</v>
      </c>
      <c r="G654" s="181">
        <v>41.49</v>
      </c>
      <c r="H654" s="181">
        <v>207.45</v>
      </c>
      <c r="I654" s="181">
        <v>17616</v>
      </c>
      <c r="J654" s="181" t="s">
        <v>280</v>
      </c>
      <c r="K654" s="181"/>
      <c r="L654" s="181"/>
      <c r="M654" s="181"/>
    </row>
    <row r="655" spans="1:13">
      <c r="A655" s="181" t="s">
        <v>276</v>
      </c>
      <c r="B655" s="271">
        <v>40259</v>
      </c>
      <c r="C655" s="181" t="s">
        <v>286</v>
      </c>
      <c r="D655" s="181" t="s">
        <v>279</v>
      </c>
      <c r="E655" s="181">
        <v>28.12</v>
      </c>
      <c r="F655" s="181">
        <v>242.73</v>
      </c>
      <c r="G655" s="181">
        <v>60.68</v>
      </c>
      <c r="H655" s="181">
        <v>303.41000000000003</v>
      </c>
      <c r="I655" s="181">
        <v>21210</v>
      </c>
      <c r="J655" s="181" t="s">
        <v>280</v>
      </c>
      <c r="K655" s="181"/>
      <c r="L655" s="181"/>
      <c r="M655" s="181"/>
    </row>
    <row r="656" spans="1:13">
      <c r="A656" s="181" t="s">
        <v>276</v>
      </c>
      <c r="B656" s="271">
        <v>40259</v>
      </c>
      <c r="C656" s="181" t="s">
        <v>298</v>
      </c>
      <c r="D656" s="181" t="s">
        <v>279</v>
      </c>
      <c r="E656" s="181">
        <v>16.03</v>
      </c>
      <c r="F656" s="181">
        <v>138.37</v>
      </c>
      <c r="G656" s="181">
        <v>34.590000000000003</v>
      </c>
      <c r="H656" s="181">
        <v>172.96</v>
      </c>
      <c r="I656" s="181">
        <v>20840</v>
      </c>
      <c r="J656" s="181" t="s">
        <v>280</v>
      </c>
      <c r="K656" s="181"/>
      <c r="L656" s="181"/>
      <c r="M656" s="181"/>
    </row>
    <row r="657" spans="1:13">
      <c r="A657" s="181" t="s">
        <v>276</v>
      </c>
      <c r="B657" s="271">
        <v>40259</v>
      </c>
      <c r="C657" s="181" t="s">
        <v>291</v>
      </c>
      <c r="D657" s="181" t="s">
        <v>279</v>
      </c>
      <c r="E657" s="181">
        <v>34.630000000000003</v>
      </c>
      <c r="F657" s="181">
        <v>298.93</v>
      </c>
      <c r="G657" s="181">
        <v>74.73</v>
      </c>
      <c r="H657" s="181">
        <v>373.66</v>
      </c>
      <c r="I657" s="181">
        <v>20813</v>
      </c>
      <c r="J657" s="181" t="s">
        <v>280</v>
      </c>
      <c r="K657" s="181"/>
      <c r="L657" s="181"/>
      <c r="M657" s="181"/>
    </row>
    <row r="658" spans="1:13">
      <c r="A658" s="181" t="s">
        <v>276</v>
      </c>
      <c r="B658" s="271">
        <v>40259</v>
      </c>
      <c r="C658" s="181" t="s">
        <v>283</v>
      </c>
      <c r="D658" s="181" t="s">
        <v>279</v>
      </c>
      <c r="E658" s="181">
        <v>36.64</v>
      </c>
      <c r="F658" s="181">
        <v>316.27999999999997</v>
      </c>
      <c r="G658" s="181">
        <v>79.069999999999993</v>
      </c>
      <c r="H658" s="181">
        <v>395.35</v>
      </c>
      <c r="I658" s="181">
        <v>22248</v>
      </c>
      <c r="J658" s="181" t="s">
        <v>280</v>
      </c>
      <c r="K658" s="181"/>
      <c r="L658" s="181"/>
      <c r="M658" s="181"/>
    </row>
    <row r="659" spans="1:13">
      <c r="A659" s="181" t="s">
        <v>276</v>
      </c>
      <c r="B659" s="271">
        <v>40260</v>
      </c>
      <c r="C659" s="181" t="s">
        <v>282</v>
      </c>
      <c r="D659" s="181" t="s">
        <v>279</v>
      </c>
      <c r="E659" s="181">
        <v>32.93</v>
      </c>
      <c r="F659" s="181">
        <v>283.2</v>
      </c>
      <c r="G659" s="181">
        <v>70.8</v>
      </c>
      <c r="H659" s="181">
        <v>354</v>
      </c>
      <c r="I659" s="181">
        <v>20947</v>
      </c>
      <c r="J659" s="181" t="s">
        <v>280</v>
      </c>
      <c r="K659" s="181"/>
      <c r="L659" s="181"/>
      <c r="M659" s="181"/>
    </row>
    <row r="660" spans="1:13">
      <c r="A660" s="181" t="s">
        <v>276</v>
      </c>
      <c r="B660" s="271">
        <v>40260</v>
      </c>
      <c r="C660" s="181" t="s">
        <v>289</v>
      </c>
      <c r="D660" s="181" t="s">
        <v>279</v>
      </c>
      <c r="E660" s="181">
        <v>30.43</v>
      </c>
      <c r="F660" s="181">
        <v>261.7</v>
      </c>
      <c r="G660" s="181">
        <v>65.42</v>
      </c>
      <c r="H660" s="181">
        <v>327.13</v>
      </c>
      <c r="I660" s="181">
        <v>18328</v>
      </c>
      <c r="J660" s="181" t="s">
        <v>280</v>
      </c>
      <c r="K660" s="181"/>
      <c r="L660" s="181"/>
      <c r="M660" s="181"/>
    </row>
    <row r="661" spans="1:13">
      <c r="A661" s="181" t="s">
        <v>276</v>
      </c>
      <c r="B661" s="271">
        <v>40260</v>
      </c>
      <c r="C661" s="181" t="s">
        <v>289</v>
      </c>
      <c r="D661" s="181" t="s">
        <v>302</v>
      </c>
      <c r="E661" s="181">
        <v>0</v>
      </c>
      <c r="F661" s="181">
        <v>28.6</v>
      </c>
      <c r="G661" s="181">
        <v>7.15</v>
      </c>
      <c r="H661" s="181">
        <v>35.75</v>
      </c>
      <c r="I661" s="181">
        <v>17900</v>
      </c>
      <c r="J661" s="181" t="s">
        <v>280</v>
      </c>
      <c r="K661" s="181"/>
      <c r="L661" s="181"/>
      <c r="M661" s="181"/>
    </row>
    <row r="662" spans="1:13">
      <c r="A662" s="181" t="s">
        <v>276</v>
      </c>
      <c r="B662" s="271">
        <v>40260</v>
      </c>
      <c r="C662" s="181" t="s">
        <v>290</v>
      </c>
      <c r="D662" s="181" t="s">
        <v>279</v>
      </c>
      <c r="E662" s="181">
        <v>30.21</v>
      </c>
      <c r="F662" s="181">
        <v>260.77999999999997</v>
      </c>
      <c r="G662" s="181">
        <v>65.19</v>
      </c>
      <c r="H662" s="181">
        <v>325.97000000000003</v>
      </c>
      <c r="I662" s="181">
        <v>19676</v>
      </c>
      <c r="J662" s="181" t="s">
        <v>280</v>
      </c>
      <c r="K662" s="181"/>
      <c r="L662" s="181"/>
      <c r="M662" s="181"/>
    </row>
    <row r="663" spans="1:13">
      <c r="A663" s="181" t="s">
        <v>276</v>
      </c>
      <c r="B663" s="271">
        <v>40260</v>
      </c>
      <c r="C663" s="181" t="s">
        <v>287</v>
      </c>
      <c r="D663" s="181" t="s">
        <v>279</v>
      </c>
      <c r="E663" s="181">
        <v>26.5</v>
      </c>
      <c r="F663" s="181">
        <v>227.9</v>
      </c>
      <c r="G663" s="181">
        <v>56.98</v>
      </c>
      <c r="H663" s="181">
        <v>284.88</v>
      </c>
      <c r="I663" s="181">
        <v>21847</v>
      </c>
      <c r="J663" s="181" t="s">
        <v>280</v>
      </c>
      <c r="K663" s="181"/>
      <c r="L663" s="181"/>
      <c r="M663" s="181"/>
    </row>
    <row r="664" spans="1:13">
      <c r="A664" s="181" t="s">
        <v>276</v>
      </c>
      <c r="B664" s="271">
        <v>40260</v>
      </c>
      <c r="C664" s="181" t="s">
        <v>294</v>
      </c>
      <c r="D664" s="181" t="s">
        <v>279</v>
      </c>
      <c r="E664" s="181">
        <v>30.1</v>
      </c>
      <c r="F664" s="181">
        <v>258.86</v>
      </c>
      <c r="G664" s="181">
        <v>64.72</v>
      </c>
      <c r="H664" s="181">
        <v>323.58</v>
      </c>
      <c r="I664" s="181">
        <v>18057</v>
      </c>
      <c r="J664" s="181" t="s">
        <v>280</v>
      </c>
      <c r="K664" s="181"/>
      <c r="L664" s="181"/>
      <c r="M664" s="181"/>
    </row>
    <row r="665" spans="1:13">
      <c r="A665" s="181" t="s">
        <v>276</v>
      </c>
      <c r="B665" s="271">
        <v>40261</v>
      </c>
      <c r="C665" s="181" t="s">
        <v>278</v>
      </c>
      <c r="D665" s="181" t="s">
        <v>279</v>
      </c>
      <c r="E665" s="181">
        <v>23.2</v>
      </c>
      <c r="F665" s="181">
        <v>199.52</v>
      </c>
      <c r="G665" s="181">
        <v>49.88</v>
      </c>
      <c r="H665" s="181">
        <v>249.4</v>
      </c>
      <c r="I665" s="181">
        <v>20751</v>
      </c>
      <c r="J665" s="181" t="s">
        <v>280</v>
      </c>
      <c r="K665" s="181"/>
      <c r="L665" s="181"/>
      <c r="M665" s="181"/>
    </row>
    <row r="666" spans="1:13">
      <c r="A666" s="181" t="s">
        <v>276</v>
      </c>
      <c r="B666" s="271">
        <v>40261</v>
      </c>
      <c r="C666" s="181" t="s">
        <v>281</v>
      </c>
      <c r="D666" s="181" t="s">
        <v>296</v>
      </c>
      <c r="E666" s="181">
        <v>28.68</v>
      </c>
      <c r="F666" s="181">
        <v>245.27</v>
      </c>
      <c r="G666" s="181">
        <v>61.32</v>
      </c>
      <c r="H666" s="181">
        <v>306.58999999999997</v>
      </c>
      <c r="I666" s="181">
        <v>21734</v>
      </c>
      <c r="J666" s="181" t="s">
        <v>280</v>
      </c>
      <c r="K666" s="181"/>
      <c r="L666" s="181"/>
      <c r="M666" s="181"/>
    </row>
    <row r="667" spans="1:13">
      <c r="A667" s="181" t="s">
        <v>276</v>
      </c>
      <c r="B667" s="271">
        <v>40262</v>
      </c>
      <c r="C667" s="181" t="s">
        <v>290</v>
      </c>
      <c r="D667" s="181" t="s">
        <v>302</v>
      </c>
      <c r="E667" s="181">
        <v>0</v>
      </c>
      <c r="F667" s="181">
        <v>28.6</v>
      </c>
      <c r="G667" s="181">
        <v>7.15</v>
      </c>
      <c r="H667" s="181">
        <v>35.75</v>
      </c>
      <c r="I667" s="181">
        <v>19690</v>
      </c>
      <c r="J667" s="181" t="s">
        <v>280</v>
      </c>
      <c r="K667" s="181"/>
      <c r="L667" s="181"/>
      <c r="M667" s="181"/>
    </row>
    <row r="668" spans="1:13">
      <c r="A668" s="181" t="s">
        <v>276</v>
      </c>
      <c r="B668" s="271">
        <v>40263</v>
      </c>
      <c r="C668" s="181" t="s">
        <v>286</v>
      </c>
      <c r="D668" s="181" t="s">
        <v>300</v>
      </c>
      <c r="E668" s="181">
        <v>31.87</v>
      </c>
      <c r="F668" s="181">
        <v>281.47000000000003</v>
      </c>
      <c r="G668" s="181">
        <v>70.37</v>
      </c>
      <c r="H668" s="181">
        <v>351.84</v>
      </c>
      <c r="I668" s="181">
        <v>21729</v>
      </c>
      <c r="J668" s="181" t="s">
        <v>280</v>
      </c>
      <c r="K668" s="181"/>
      <c r="L668" s="181"/>
      <c r="M668" s="181"/>
    </row>
    <row r="669" spans="1:13">
      <c r="A669" s="181" t="s">
        <v>276</v>
      </c>
      <c r="B669" s="271">
        <v>40263</v>
      </c>
      <c r="C669" s="181" t="s">
        <v>298</v>
      </c>
      <c r="D669" s="181" t="s">
        <v>279</v>
      </c>
      <c r="E669" s="181">
        <v>26.73</v>
      </c>
      <c r="F669" s="181">
        <v>231.16</v>
      </c>
      <c r="G669" s="181">
        <v>57.79</v>
      </c>
      <c r="H669" s="181">
        <v>288.95</v>
      </c>
      <c r="I669" s="181">
        <v>21050</v>
      </c>
      <c r="J669" s="181" t="s">
        <v>280</v>
      </c>
      <c r="K669" s="181"/>
      <c r="L669" s="181"/>
      <c r="M669" s="181"/>
    </row>
    <row r="670" spans="1:13">
      <c r="A670" s="181" t="s">
        <v>276</v>
      </c>
      <c r="B670" s="271">
        <v>40264</v>
      </c>
      <c r="C670" s="181" t="s">
        <v>297</v>
      </c>
      <c r="D670" s="181" t="s">
        <v>279</v>
      </c>
      <c r="E670" s="181">
        <v>31.5</v>
      </c>
      <c r="F670" s="181">
        <v>273.42</v>
      </c>
      <c r="G670" s="181">
        <v>68.36</v>
      </c>
      <c r="H670" s="181">
        <v>341.78</v>
      </c>
      <c r="I670" s="181">
        <v>20880</v>
      </c>
      <c r="J670" s="181" t="s">
        <v>280</v>
      </c>
      <c r="K670" s="181"/>
      <c r="L670" s="181"/>
      <c r="M670" s="181"/>
    </row>
    <row r="671" spans="1:13">
      <c r="A671" s="181" t="s">
        <v>276</v>
      </c>
      <c r="B671" s="271">
        <v>40264</v>
      </c>
      <c r="C671" s="181" t="s">
        <v>282</v>
      </c>
      <c r="D671" s="181" t="s">
        <v>296</v>
      </c>
      <c r="E671" s="181">
        <v>35.53</v>
      </c>
      <c r="F671" s="181">
        <v>306.7</v>
      </c>
      <c r="G671" s="181">
        <v>76.67</v>
      </c>
      <c r="H671" s="181">
        <v>383.38</v>
      </c>
      <c r="I671" s="181">
        <v>21530</v>
      </c>
      <c r="J671" s="181" t="s">
        <v>280</v>
      </c>
      <c r="K671" s="181"/>
      <c r="L671" s="181"/>
      <c r="M671" s="181"/>
    </row>
    <row r="672" spans="1:13">
      <c r="A672" s="181" t="s">
        <v>276</v>
      </c>
      <c r="B672" s="271">
        <v>40264</v>
      </c>
      <c r="C672" s="181" t="s">
        <v>294</v>
      </c>
      <c r="D672" s="181" t="s">
        <v>279</v>
      </c>
      <c r="E672" s="181">
        <v>29.56</v>
      </c>
      <c r="F672" s="181">
        <v>256.58</v>
      </c>
      <c r="G672" s="181">
        <v>64.14</v>
      </c>
      <c r="H672" s="181">
        <v>320.72000000000003</v>
      </c>
      <c r="I672" s="181">
        <v>18561</v>
      </c>
      <c r="J672" s="181" t="s">
        <v>280</v>
      </c>
      <c r="K672" s="181"/>
      <c r="L672" s="181"/>
      <c r="M672" s="181"/>
    </row>
    <row r="673" spans="1:13">
      <c r="A673" s="181" t="s">
        <v>276</v>
      </c>
      <c r="B673" s="271">
        <v>40264</v>
      </c>
      <c r="C673" s="181" t="s">
        <v>283</v>
      </c>
      <c r="D673" s="181" t="s">
        <v>279</v>
      </c>
      <c r="E673" s="181">
        <v>27.59</v>
      </c>
      <c r="F673" s="181">
        <v>238.6</v>
      </c>
      <c r="G673" s="181">
        <v>59.65</v>
      </c>
      <c r="H673" s="181">
        <v>298.25</v>
      </c>
      <c r="I673" s="181">
        <v>22665</v>
      </c>
      <c r="J673" s="181" t="s">
        <v>280</v>
      </c>
      <c r="K673" s="181"/>
      <c r="L673" s="181"/>
      <c r="M673" s="181"/>
    </row>
    <row r="674" spans="1:13">
      <c r="A674" s="181" t="s">
        <v>276</v>
      </c>
      <c r="B674" s="271">
        <v>40266</v>
      </c>
      <c r="C674" s="181" t="s">
        <v>289</v>
      </c>
      <c r="D674" s="181" t="s">
        <v>279</v>
      </c>
      <c r="E674" s="181">
        <v>27.08</v>
      </c>
      <c r="F674" s="181">
        <v>235.49</v>
      </c>
      <c r="G674" s="181">
        <v>58.87</v>
      </c>
      <c r="H674" s="181">
        <v>294.36</v>
      </c>
      <c r="I674" s="181">
        <v>18776</v>
      </c>
      <c r="J674" s="181" t="s">
        <v>280</v>
      </c>
      <c r="K674" s="181"/>
      <c r="L674" s="181"/>
      <c r="M674" s="181"/>
    </row>
    <row r="675" spans="1:13">
      <c r="A675" s="181" t="s">
        <v>276</v>
      </c>
      <c r="B675" s="271">
        <v>40267</v>
      </c>
      <c r="C675" s="181" t="s">
        <v>290</v>
      </c>
      <c r="D675" s="181" t="s">
        <v>279</v>
      </c>
      <c r="E675" s="181">
        <v>27.43</v>
      </c>
      <c r="F675" s="181">
        <v>238.53</v>
      </c>
      <c r="G675" s="181">
        <v>59.63</v>
      </c>
      <c r="H675" s="181">
        <v>298.16000000000003</v>
      </c>
      <c r="I675" s="181">
        <v>20086</v>
      </c>
      <c r="J675" s="181" t="s">
        <v>280</v>
      </c>
      <c r="K675" s="181"/>
      <c r="L675" s="181"/>
      <c r="M675" s="181"/>
    </row>
    <row r="676" spans="1:13">
      <c r="A676" s="181" t="s">
        <v>276</v>
      </c>
      <c r="B676" s="271">
        <v>40268</v>
      </c>
      <c r="C676" s="181" t="s">
        <v>285</v>
      </c>
      <c r="D676" s="181" t="s">
        <v>300</v>
      </c>
      <c r="E676" s="181">
        <v>33.65</v>
      </c>
      <c r="F676" s="181">
        <v>296.93</v>
      </c>
      <c r="G676" s="181">
        <v>74.23</v>
      </c>
      <c r="H676" s="181">
        <v>371.16</v>
      </c>
      <c r="I676" s="181">
        <v>19097</v>
      </c>
      <c r="J676" s="181" t="s">
        <v>280</v>
      </c>
      <c r="K676" s="181"/>
      <c r="L676" s="181"/>
      <c r="M676" s="181"/>
    </row>
    <row r="677" spans="1:13">
      <c r="A677" s="181" t="s">
        <v>276</v>
      </c>
      <c r="B677" s="271">
        <v>40268</v>
      </c>
      <c r="C677" s="181" t="s">
        <v>281</v>
      </c>
      <c r="D677" s="181" t="s">
        <v>279</v>
      </c>
      <c r="E677" s="181">
        <v>30.09</v>
      </c>
      <c r="F677" s="181">
        <v>261.42</v>
      </c>
      <c r="G677" s="181">
        <v>65.36</v>
      </c>
      <c r="H677" s="181">
        <v>326.77999999999997</v>
      </c>
      <c r="I677" s="181">
        <v>22181</v>
      </c>
      <c r="J677" s="181" t="s">
        <v>280</v>
      </c>
      <c r="K677" s="181"/>
      <c r="L677" s="181"/>
      <c r="M677" s="181"/>
    </row>
    <row r="678" spans="1:13">
      <c r="A678" s="181" t="s">
        <v>276</v>
      </c>
      <c r="B678" s="271">
        <v>40268</v>
      </c>
      <c r="C678" s="181" t="s">
        <v>282</v>
      </c>
      <c r="D678" s="181" t="s">
        <v>279</v>
      </c>
      <c r="E678" s="181">
        <v>30.94</v>
      </c>
      <c r="F678" s="181">
        <v>268.8</v>
      </c>
      <c r="G678" s="181">
        <v>67.2</v>
      </c>
      <c r="H678" s="181">
        <v>336</v>
      </c>
      <c r="I678" s="181">
        <v>22060</v>
      </c>
      <c r="J678" s="181" t="s">
        <v>280</v>
      </c>
      <c r="K678" s="181"/>
      <c r="L678" s="181"/>
      <c r="M678" s="181"/>
    </row>
    <row r="679" spans="1:13">
      <c r="A679" s="181" t="s">
        <v>276</v>
      </c>
      <c r="B679" s="271">
        <v>40268</v>
      </c>
      <c r="C679" s="181" t="s">
        <v>298</v>
      </c>
      <c r="D679" s="181" t="s">
        <v>279</v>
      </c>
      <c r="E679" s="181">
        <v>26.15</v>
      </c>
      <c r="F679" s="181">
        <v>227.19</v>
      </c>
      <c r="G679" s="181">
        <v>56.8</v>
      </c>
      <c r="H679" s="181">
        <v>283.99</v>
      </c>
      <c r="I679" s="181">
        <v>21424</v>
      </c>
      <c r="J679" s="181" t="s">
        <v>280</v>
      </c>
      <c r="K679" s="181"/>
      <c r="L679" s="181"/>
      <c r="M679" s="181"/>
    </row>
    <row r="680" spans="1:13">
      <c r="A680" s="181" t="s">
        <v>276</v>
      </c>
      <c r="B680" s="271">
        <v>40268</v>
      </c>
      <c r="C680" s="181" t="s">
        <v>294</v>
      </c>
      <c r="D680" s="181" t="s">
        <v>279</v>
      </c>
      <c r="E680" s="181">
        <v>30.65</v>
      </c>
      <c r="F680" s="181">
        <v>266.29000000000002</v>
      </c>
      <c r="G680" s="181">
        <v>66.569999999999993</v>
      </c>
      <c r="H680" s="181">
        <v>332.86</v>
      </c>
      <c r="I680" s="181">
        <v>19043</v>
      </c>
      <c r="J680" s="181" t="s">
        <v>280</v>
      </c>
      <c r="K680" s="181"/>
      <c r="L680" s="181"/>
      <c r="M680" s="181"/>
    </row>
    <row r="681" spans="1:13">
      <c r="A681" s="181" t="s">
        <v>276</v>
      </c>
      <c r="B681" s="271">
        <v>40268</v>
      </c>
      <c r="C681" s="181" t="s">
        <v>291</v>
      </c>
      <c r="D681" s="181" t="s">
        <v>279</v>
      </c>
      <c r="E681" s="181">
        <v>19.63</v>
      </c>
      <c r="F681" s="181">
        <v>169.6</v>
      </c>
      <c r="G681" s="181">
        <v>42.4</v>
      </c>
      <c r="H681" s="181">
        <v>212</v>
      </c>
      <c r="I681" s="181">
        <v>21127</v>
      </c>
      <c r="J681" s="181" t="s">
        <v>280</v>
      </c>
      <c r="K681" s="181"/>
      <c r="L681" s="181"/>
      <c r="M681" s="181"/>
    </row>
    <row r="682" spans="1:13">
      <c r="A682" s="181" t="s">
        <v>276</v>
      </c>
      <c r="B682" s="271">
        <v>40269</v>
      </c>
      <c r="C682" s="181" t="s">
        <v>278</v>
      </c>
      <c r="D682" s="181" t="s">
        <v>279</v>
      </c>
      <c r="E682" s="181">
        <v>27.69</v>
      </c>
      <c r="F682" s="181">
        <v>240.13</v>
      </c>
      <c r="G682" s="181">
        <v>60.03</v>
      </c>
      <c r="H682" s="181">
        <v>300.16000000000003</v>
      </c>
      <c r="I682" s="181">
        <v>21135</v>
      </c>
      <c r="J682" s="181" t="s">
        <v>280</v>
      </c>
      <c r="K682" s="181"/>
      <c r="L682" s="181"/>
      <c r="M682" s="181"/>
    </row>
    <row r="683" spans="1:13">
      <c r="A683" s="181" t="s">
        <v>276</v>
      </c>
      <c r="B683" s="271">
        <v>40270</v>
      </c>
      <c r="C683" s="181" t="s">
        <v>289</v>
      </c>
      <c r="D683" s="181" t="s">
        <v>279</v>
      </c>
      <c r="E683" s="181">
        <v>27.76</v>
      </c>
      <c r="F683" s="181">
        <v>241.4</v>
      </c>
      <c r="G683" s="181">
        <v>60.35</v>
      </c>
      <c r="H683" s="181">
        <v>301.75</v>
      </c>
      <c r="I683" s="181">
        <v>19182</v>
      </c>
      <c r="J683" s="181" t="s">
        <v>280</v>
      </c>
      <c r="K683" s="181"/>
      <c r="L683" s="181"/>
      <c r="M683" s="181"/>
    </row>
    <row r="684" spans="1:13">
      <c r="A684" s="181" t="s">
        <v>276</v>
      </c>
      <c r="B684" s="271">
        <v>40271</v>
      </c>
      <c r="C684" s="181" t="s">
        <v>291</v>
      </c>
      <c r="D684" s="181" t="s">
        <v>300</v>
      </c>
      <c r="E684" s="181">
        <v>30.28</v>
      </c>
      <c r="F684" s="181">
        <v>268.89</v>
      </c>
      <c r="G684" s="181">
        <v>67.22</v>
      </c>
      <c r="H684" s="181">
        <v>336.11</v>
      </c>
      <c r="I684" s="181">
        <v>21579</v>
      </c>
      <c r="J684" s="181" t="s">
        <v>280</v>
      </c>
      <c r="K684" s="181"/>
      <c r="L684" s="181"/>
      <c r="M684" s="181"/>
    </row>
    <row r="685" spans="1:13">
      <c r="A685" s="181" t="s">
        <v>276</v>
      </c>
      <c r="B685" s="271">
        <v>40272</v>
      </c>
      <c r="C685" s="181" t="s">
        <v>282</v>
      </c>
      <c r="D685" s="181" t="s">
        <v>279</v>
      </c>
      <c r="E685" s="181">
        <v>34.72</v>
      </c>
      <c r="F685" s="181">
        <v>301.93</v>
      </c>
      <c r="G685" s="181">
        <v>75.48</v>
      </c>
      <c r="H685" s="181">
        <v>377.41</v>
      </c>
      <c r="I685" s="181">
        <v>22647</v>
      </c>
      <c r="J685" s="181" t="s">
        <v>280</v>
      </c>
      <c r="K685" s="181"/>
      <c r="L685" s="181"/>
      <c r="M685" s="181"/>
    </row>
    <row r="686" spans="1:13">
      <c r="A686" s="181" t="s">
        <v>276</v>
      </c>
      <c r="B686" s="271">
        <v>40272</v>
      </c>
      <c r="C686" s="181" t="s">
        <v>290</v>
      </c>
      <c r="D686" s="181" t="s">
        <v>279</v>
      </c>
      <c r="E686" s="181">
        <v>34.200000000000003</v>
      </c>
      <c r="F686" s="181">
        <v>297.39999999999998</v>
      </c>
      <c r="G686" s="181">
        <v>74.349999999999994</v>
      </c>
      <c r="H686" s="181">
        <v>371.75</v>
      </c>
      <c r="I686" s="181">
        <v>20620</v>
      </c>
      <c r="J686" s="181" t="s">
        <v>280</v>
      </c>
      <c r="K686" s="181"/>
      <c r="L686" s="181"/>
      <c r="M686" s="181"/>
    </row>
    <row r="687" spans="1:13">
      <c r="A687" s="181" t="s">
        <v>276</v>
      </c>
      <c r="B687" s="271">
        <v>40272</v>
      </c>
      <c r="C687" s="181" t="s">
        <v>283</v>
      </c>
      <c r="D687" s="181" t="s">
        <v>279</v>
      </c>
      <c r="E687" s="181">
        <v>36.729999999999997</v>
      </c>
      <c r="F687" s="181">
        <v>319.41000000000003</v>
      </c>
      <c r="G687" s="181">
        <v>79.849999999999994</v>
      </c>
      <c r="H687" s="181">
        <v>399.26</v>
      </c>
      <c r="I687" s="181">
        <v>23245</v>
      </c>
      <c r="J687" s="181" t="s">
        <v>280</v>
      </c>
      <c r="K687" s="181"/>
      <c r="L687" s="181"/>
      <c r="M687" s="181"/>
    </row>
    <row r="688" spans="1:13">
      <c r="A688" s="181" t="s">
        <v>276</v>
      </c>
      <c r="B688" s="271">
        <v>40273</v>
      </c>
      <c r="C688" s="181" t="s">
        <v>281</v>
      </c>
      <c r="D688" s="181" t="s">
        <v>279</v>
      </c>
      <c r="E688" s="181">
        <v>30.63</v>
      </c>
      <c r="F688" s="181">
        <v>266.85000000000002</v>
      </c>
      <c r="G688" s="181">
        <v>66.709999999999994</v>
      </c>
      <c r="H688" s="181">
        <v>333.56</v>
      </c>
      <c r="I688" s="181">
        <v>22622</v>
      </c>
      <c r="J688" s="181" t="s">
        <v>280</v>
      </c>
      <c r="K688" s="181"/>
      <c r="L688" s="181"/>
      <c r="M688" s="181"/>
    </row>
    <row r="689" spans="1:13">
      <c r="A689" s="181" t="s">
        <v>276</v>
      </c>
      <c r="B689" s="271">
        <v>40273</v>
      </c>
      <c r="C689" s="181" t="s">
        <v>287</v>
      </c>
      <c r="D689" s="181" t="s">
        <v>279</v>
      </c>
      <c r="E689" s="181">
        <v>38.590000000000003</v>
      </c>
      <c r="F689" s="181">
        <v>335.58</v>
      </c>
      <c r="G689" s="181">
        <v>83.89</v>
      </c>
      <c r="H689" s="181">
        <v>419.47</v>
      </c>
      <c r="I689" s="181">
        <v>22387</v>
      </c>
      <c r="J689" s="181" t="s">
        <v>280</v>
      </c>
      <c r="K689" s="181"/>
      <c r="L689" s="181"/>
      <c r="M689" s="181"/>
    </row>
    <row r="690" spans="1:13">
      <c r="A690" s="181" t="s">
        <v>276</v>
      </c>
      <c r="B690" s="271">
        <v>40274</v>
      </c>
      <c r="C690" s="181" t="s">
        <v>289</v>
      </c>
      <c r="D690" s="181" t="s">
        <v>279</v>
      </c>
      <c r="E690" s="181">
        <v>28.09</v>
      </c>
      <c r="F690" s="181">
        <v>244.72</v>
      </c>
      <c r="G690" s="181">
        <v>61.18</v>
      </c>
      <c r="H690" s="181">
        <v>305.89999999999998</v>
      </c>
      <c r="I690" s="181">
        <v>19615</v>
      </c>
      <c r="J690" s="181" t="s">
        <v>280</v>
      </c>
      <c r="K690" s="181"/>
      <c r="L690" s="181"/>
      <c r="M690" s="181"/>
    </row>
    <row r="691" spans="1:13">
      <c r="A691" s="181" t="s">
        <v>276</v>
      </c>
      <c r="B691" s="271">
        <v>40275</v>
      </c>
      <c r="C691" s="181" t="s">
        <v>278</v>
      </c>
      <c r="D691" s="181" t="s">
        <v>279</v>
      </c>
      <c r="E691" s="181">
        <v>27.12</v>
      </c>
      <c r="F691" s="181">
        <v>238.01</v>
      </c>
      <c r="G691" s="181">
        <v>59.5</v>
      </c>
      <c r="H691" s="181">
        <v>297.51</v>
      </c>
      <c r="I691" s="181">
        <v>21539</v>
      </c>
      <c r="J691" s="181" t="s">
        <v>280</v>
      </c>
      <c r="K691" s="181"/>
      <c r="L691" s="181"/>
      <c r="M691" s="181"/>
    </row>
    <row r="692" spans="1:13">
      <c r="A692" s="181" t="s">
        <v>276</v>
      </c>
      <c r="B692" s="271">
        <v>40275</v>
      </c>
      <c r="C692" s="181" t="s">
        <v>297</v>
      </c>
      <c r="D692" s="181" t="s">
        <v>279</v>
      </c>
      <c r="E692" s="181">
        <v>20.399999999999999</v>
      </c>
      <c r="F692" s="181">
        <v>177.73</v>
      </c>
      <c r="G692" s="181">
        <v>44.43</v>
      </c>
      <c r="H692" s="181">
        <v>222.16</v>
      </c>
      <c r="I692" s="181">
        <v>21258</v>
      </c>
      <c r="J692" s="181" t="s">
        <v>280</v>
      </c>
      <c r="K692" s="181"/>
      <c r="L692" s="181"/>
      <c r="M692" s="181"/>
    </row>
    <row r="693" spans="1:13">
      <c r="A693" s="181" t="s">
        <v>276</v>
      </c>
      <c r="B693" s="271">
        <v>40276</v>
      </c>
      <c r="C693" s="181" t="s">
        <v>285</v>
      </c>
      <c r="D693" s="181" t="s">
        <v>279</v>
      </c>
      <c r="E693" s="181">
        <v>34.6</v>
      </c>
      <c r="F693" s="181">
        <v>303.64999999999998</v>
      </c>
      <c r="G693" s="181">
        <v>75.91</v>
      </c>
      <c r="H693" s="181">
        <v>379.56</v>
      </c>
      <c r="I693" s="181">
        <v>19611</v>
      </c>
      <c r="J693" s="181" t="s">
        <v>280</v>
      </c>
      <c r="K693" s="181"/>
      <c r="L693" s="181"/>
      <c r="M693" s="181"/>
    </row>
    <row r="694" spans="1:13">
      <c r="A694" s="181" t="s">
        <v>276</v>
      </c>
      <c r="B694" s="271">
        <v>40276</v>
      </c>
      <c r="C694" s="181" t="s">
        <v>282</v>
      </c>
      <c r="D694" s="181" t="s">
        <v>279</v>
      </c>
      <c r="E694" s="181">
        <v>35.03</v>
      </c>
      <c r="F694" s="181">
        <v>308.54000000000002</v>
      </c>
      <c r="G694" s="181">
        <v>77.14</v>
      </c>
      <c r="H694" s="181">
        <v>385.68</v>
      </c>
      <c r="I694" s="181">
        <v>23241</v>
      </c>
      <c r="J694" s="181" t="s">
        <v>280</v>
      </c>
      <c r="K694" s="181"/>
      <c r="L694" s="181"/>
      <c r="M694" s="181"/>
    </row>
    <row r="695" spans="1:13">
      <c r="A695" s="181" t="s">
        <v>276</v>
      </c>
      <c r="B695" s="271">
        <v>40276</v>
      </c>
      <c r="C695" s="181" t="s">
        <v>298</v>
      </c>
      <c r="D695" s="181" t="s">
        <v>279</v>
      </c>
      <c r="E695" s="181">
        <v>30.89</v>
      </c>
      <c r="F695" s="181">
        <v>271.10000000000002</v>
      </c>
      <c r="G695" s="181">
        <v>67.78</v>
      </c>
      <c r="H695" s="181">
        <v>338.88</v>
      </c>
      <c r="I695" s="181">
        <v>21867</v>
      </c>
      <c r="J695" s="181" t="s">
        <v>280</v>
      </c>
      <c r="K695" s="181"/>
      <c r="L695" s="181"/>
      <c r="M695" s="181"/>
    </row>
    <row r="696" spans="1:13">
      <c r="A696" s="181" t="s">
        <v>276</v>
      </c>
      <c r="B696" s="271">
        <v>40276</v>
      </c>
      <c r="C696" s="181" t="s">
        <v>294</v>
      </c>
      <c r="D696" s="181" t="s">
        <v>279</v>
      </c>
      <c r="E696" s="181">
        <v>7.05</v>
      </c>
      <c r="F696" s="181">
        <v>62.1</v>
      </c>
      <c r="G696" s="181">
        <v>15.53</v>
      </c>
      <c r="H696" s="181">
        <v>77.63</v>
      </c>
      <c r="I696" s="181">
        <v>19541</v>
      </c>
      <c r="J696" s="181" t="s">
        <v>280</v>
      </c>
      <c r="K696" s="181"/>
      <c r="L696" s="181"/>
      <c r="M696" s="181"/>
    </row>
    <row r="697" spans="1:13">
      <c r="A697" s="181" t="s">
        <v>276</v>
      </c>
      <c r="B697" s="271">
        <v>40276</v>
      </c>
      <c r="C697" s="181" t="s">
        <v>294</v>
      </c>
      <c r="D697" s="181" t="s">
        <v>279</v>
      </c>
      <c r="E697" s="181">
        <v>24.64</v>
      </c>
      <c r="F697" s="181">
        <v>217.03</v>
      </c>
      <c r="G697" s="181">
        <v>54.26</v>
      </c>
      <c r="H697" s="181">
        <v>271.29000000000002</v>
      </c>
      <c r="I697" s="181">
        <v>19541</v>
      </c>
      <c r="J697" s="181" t="s">
        <v>280</v>
      </c>
      <c r="K697" s="181"/>
      <c r="L697" s="181"/>
      <c r="M697" s="181"/>
    </row>
    <row r="698" spans="1:13">
      <c r="A698" s="181" t="s">
        <v>276</v>
      </c>
      <c r="B698" s="271">
        <v>40277</v>
      </c>
      <c r="C698" s="181" t="s">
        <v>281</v>
      </c>
      <c r="D698" s="181" t="s">
        <v>279</v>
      </c>
      <c r="E698" s="181">
        <v>25.78</v>
      </c>
      <c r="F698" s="181">
        <v>227.06</v>
      </c>
      <c r="G698" s="181">
        <v>56.77</v>
      </c>
      <c r="H698" s="181">
        <v>283.82</v>
      </c>
      <c r="I698" s="181">
        <v>23011</v>
      </c>
      <c r="J698" s="181" t="s">
        <v>280</v>
      </c>
      <c r="K698" s="181"/>
      <c r="L698" s="181"/>
      <c r="M698" s="181"/>
    </row>
    <row r="699" spans="1:13">
      <c r="A699" s="181" t="s">
        <v>276</v>
      </c>
      <c r="B699" s="271">
        <v>40277</v>
      </c>
      <c r="C699" s="181" t="s">
        <v>286</v>
      </c>
      <c r="D699" s="181" t="s">
        <v>300</v>
      </c>
      <c r="E699" s="181">
        <v>27.49</v>
      </c>
      <c r="F699" s="181">
        <v>246.31</v>
      </c>
      <c r="G699" s="181">
        <v>61.58</v>
      </c>
      <c r="H699" s="181">
        <v>307.89</v>
      </c>
      <c r="I699" s="181">
        <v>22153</v>
      </c>
      <c r="J699" s="181" t="s">
        <v>280</v>
      </c>
      <c r="K699" s="181"/>
      <c r="L699" s="181"/>
      <c r="M699" s="181"/>
    </row>
    <row r="700" spans="1:13">
      <c r="A700" s="181" t="s">
        <v>276</v>
      </c>
      <c r="B700" s="271">
        <v>40278</v>
      </c>
      <c r="C700" s="181" t="s">
        <v>290</v>
      </c>
      <c r="D700" s="181" t="s">
        <v>279</v>
      </c>
      <c r="E700" s="181">
        <v>27.6</v>
      </c>
      <c r="F700" s="181">
        <v>241.78</v>
      </c>
      <c r="G700" s="181">
        <v>60.45</v>
      </c>
      <c r="H700" s="181">
        <v>302.23</v>
      </c>
      <c r="I700" s="181">
        <v>21011</v>
      </c>
      <c r="J700" s="181" t="s">
        <v>280</v>
      </c>
      <c r="K700" s="181"/>
      <c r="L700" s="181"/>
      <c r="M700" s="181"/>
    </row>
    <row r="701" spans="1:13">
      <c r="A701" s="181" t="s">
        <v>276</v>
      </c>
      <c r="B701" s="271">
        <v>40278</v>
      </c>
      <c r="C701" s="181" t="s">
        <v>291</v>
      </c>
      <c r="D701" s="181" t="s">
        <v>279</v>
      </c>
      <c r="E701" s="181">
        <v>4.78</v>
      </c>
      <c r="F701" s="181">
        <v>41.94</v>
      </c>
      <c r="G701" s="181">
        <v>10.48</v>
      </c>
      <c r="H701" s="181">
        <v>52.42</v>
      </c>
      <c r="I701" s="181">
        <v>21650</v>
      </c>
      <c r="J701" s="181" t="s">
        <v>280</v>
      </c>
      <c r="K701" s="181"/>
      <c r="L701" s="181"/>
      <c r="M701" s="181"/>
    </row>
    <row r="702" spans="1:13">
      <c r="A702" s="181" t="s">
        <v>276</v>
      </c>
      <c r="B702" s="271">
        <v>40278</v>
      </c>
      <c r="C702" s="181" t="s">
        <v>291</v>
      </c>
      <c r="D702" s="181" t="s">
        <v>279</v>
      </c>
      <c r="E702" s="181">
        <v>27.16</v>
      </c>
      <c r="F702" s="181">
        <v>238.36</v>
      </c>
      <c r="G702" s="181">
        <v>59.59</v>
      </c>
      <c r="H702" s="181">
        <v>297.95</v>
      </c>
      <c r="I702" s="181">
        <v>22055</v>
      </c>
      <c r="J702" s="181" t="s">
        <v>280</v>
      </c>
      <c r="K702" s="181"/>
      <c r="L702" s="181"/>
      <c r="M702" s="181"/>
    </row>
    <row r="703" spans="1:13">
      <c r="A703" s="181" t="s">
        <v>276</v>
      </c>
      <c r="B703" s="271">
        <v>40279</v>
      </c>
      <c r="C703" s="181" t="s">
        <v>278</v>
      </c>
      <c r="D703" s="181" t="s">
        <v>279</v>
      </c>
      <c r="E703" s="181">
        <v>23.96</v>
      </c>
      <c r="F703" s="181">
        <v>209.89</v>
      </c>
      <c r="G703" s="181">
        <v>52.47</v>
      </c>
      <c r="H703" s="181">
        <v>262.36</v>
      </c>
      <c r="I703" s="181">
        <v>21897</v>
      </c>
      <c r="J703" s="181" t="s">
        <v>280</v>
      </c>
      <c r="K703" s="181"/>
      <c r="L703" s="181"/>
      <c r="M703" s="181"/>
    </row>
    <row r="704" spans="1:13">
      <c r="A704" s="181" t="s">
        <v>276</v>
      </c>
      <c r="B704" s="271">
        <v>40279</v>
      </c>
      <c r="C704" s="181" t="s">
        <v>297</v>
      </c>
      <c r="D704" s="181" t="s">
        <v>279</v>
      </c>
      <c r="E704" s="181">
        <v>2.72</v>
      </c>
      <c r="F704" s="181">
        <v>23.82</v>
      </c>
      <c r="G704" s="181">
        <v>5.96</v>
      </c>
      <c r="H704" s="181">
        <v>29.77</v>
      </c>
      <c r="I704" s="181">
        <v>21454</v>
      </c>
      <c r="J704" s="181" t="s">
        <v>280</v>
      </c>
      <c r="K704" s="181"/>
      <c r="L704" s="181"/>
      <c r="M704" s="181"/>
    </row>
    <row r="705" spans="1:13">
      <c r="A705" s="181" t="s">
        <v>276</v>
      </c>
      <c r="B705" s="271">
        <v>40279</v>
      </c>
      <c r="C705" s="181" t="s">
        <v>297</v>
      </c>
      <c r="D705" s="181" t="s">
        <v>279</v>
      </c>
      <c r="E705" s="181">
        <v>23.17</v>
      </c>
      <c r="F705" s="181">
        <v>202.97</v>
      </c>
      <c r="G705" s="181">
        <v>50.74</v>
      </c>
      <c r="H705" s="181">
        <v>253.71</v>
      </c>
      <c r="I705" s="181">
        <v>21454</v>
      </c>
      <c r="J705" s="181" t="s">
        <v>280</v>
      </c>
      <c r="K705" s="181"/>
      <c r="L705" s="181"/>
      <c r="M705" s="181"/>
    </row>
    <row r="706" spans="1:13">
      <c r="A706" s="181" t="s">
        <v>276</v>
      </c>
      <c r="B706" s="271">
        <v>40279</v>
      </c>
      <c r="C706" s="181" t="s">
        <v>287</v>
      </c>
      <c r="D706" s="181" t="s">
        <v>279</v>
      </c>
      <c r="E706" s="181">
        <v>30.47</v>
      </c>
      <c r="F706" s="181">
        <v>266.91000000000003</v>
      </c>
      <c r="G706" s="181">
        <v>66.73</v>
      </c>
      <c r="H706" s="181">
        <v>333.64</v>
      </c>
      <c r="I706" s="181">
        <v>22857</v>
      </c>
      <c r="J706" s="181" t="s">
        <v>280</v>
      </c>
      <c r="K706" s="181"/>
      <c r="L706" s="181"/>
      <c r="M706" s="181"/>
    </row>
    <row r="707" spans="1:13">
      <c r="A707" s="181" t="s">
        <v>276</v>
      </c>
      <c r="B707" s="271">
        <v>40279</v>
      </c>
      <c r="C707" s="181" t="s">
        <v>294</v>
      </c>
      <c r="D707" s="181" t="s">
        <v>279</v>
      </c>
      <c r="E707" s="181">
        <v>30.62</v>
      </c>
      <c r="F707" s="181">
        <v>268.22000000000003</v>
      </c>
      <c r="G707" s="181">
        <v>67.06</v>
      </c>
      <c r="H707" s="181">
        <v>335.28</v>
      </c>
      <c r="I707" s="181">
        <v>20069</v>
      </c>
      <c r="J707" s="181" t="s">
        <v>280</v>
      </c>
      <c r="K707" s="181"/>
      <c r="L707" s="181"/>
      <c r="M707" s="181"/>
    </row>
    <row r="708" spans="1:13">
      <c r="A708" s="181" t="s">
        <v>276</v>
      </c>
      <c r="B708" s="271">
        <v>40280</v>
      </c>
      <c r="C708" s="181" t="s">
        <v>281</v>
      </c>
      <c r="D708" s="181" t="s">
        <v>279</v>
      </c>
      <c r="E708" s="181">
        <v>21.29</v>
      </c>
      <c r="F708" s="181">
        <v>186.5</v>
      </c>
      <c r="G708" s="181">
        <v>46.63</v>
      </c>
      <c r="H708" s="181">
        <v>233.13</v>
      </c>
      <c r="I708" s="181">
        <v>23333</v>
      </c>
      <c r="J708" s="181" t="s">
        <v>280</v>
      </c>
      <c r="K708" s="181"/>
      <c r="L708" s="181"/>
      <c r="M708" s="181"/>
    </row>
    <row r="709" spans="1:13">
      <c r="A709" s="181" t="s">
        <v>276</v>
      </c>
      <c r="B709" s="271">
        <v>40280</v>
      </c>
      <c r="C709" s="181" t="s">
        <v>282</v>
      </c>
      <c r="D709" s="181" t="s">
        <v>279</v>
      </c>
      <c r="E709" s="181">
        <v>26.84</v>
      </c>
      <c r="F709" s="181">
        <v>234.69</v>
      </c>
      <c r="G709" s="181">
        <v>58.67</v>
      </c>
      <c r="H709" s="181">
        <v>293.36</v>
      </c>
      <c r="I709" s="181">
        <v>23712</v>
      </c>
      <c r="J709" s="181" t="s">
        <v>280</v>
      </c>
      <c r="K709" s="181"/>
      <c r="L709" s="181"/>
      <c r="M709" s="181"/>
    </row>
    <row r="710" spans="1:13">
      <c r="A710" s="181" t="s">
        <v>276</v>
      </c>
      <c r="B710" s="271">
        <v>40280</v>
      </c>
      <c r="C710" s="181" t="s">
        <v>289</v>
      </c>
      <c r="D710" s="181" t="s">
        <v>279</v>
      </c>
      <c r="E710" s="181">
        <v>33.229999999999997</v>
      </c>
      <c r="F710" s="181">
        <v>290.56</v>
      </c>
      <c r="G710" s="181">
        <v>72.64</v>
      </c>
      <c r="H710" s="181">
        <v>363.2</v>
      </c>
      <c r="I710" s="181">
        <v>20156</v>
      </c>
      <c r="J710" s="181" t="s">
        <v>280</v>
      </c>
      <c r="K710" s="181"/>
      <c r="L710" s="181"/>
      <c r="M710" s="181"/>
    </row>
    <row r="711" spans="1:13">
      <c r="A711" s="181" t="s">
        <v>276</v>
      </c>
      <c r="B711" s="271">
        <v>40281</v>
      </c>
      <c r="C711" s="181" t="s">
        <v>298</v>
      </c>
      <c r="D711" s="181" t="s">
        <v>279</v>
      </c>
      <c r="E711" s="181">
        <v>25.48</v>
      </c>
      <c r="F711" s="181">
        <v>222.8</v>
      </c>
      <c r="G711" s="181">
        <v>55.7</v>
      </c>
      <c r="H711" s="181">
        <v>278.5</v>
      </c>
      <c r="I711" s="181">
        <v>22238</v>
      </c>
      <c r="J711" s="181" t="s">
        <v>280</v>
      </c>
      <c r="K711" s="181"/>
      <c r="L711" s="181"/>
      <c r="M711" s="181"/>
    </row>
    <row r="712" spans="1:13">
      <c r="A712" s="181" t="s">
        <v>276</v>
      </c>
      <c r="B712" s="271">
        <v>40282</v>
      </c>
      <c r="C712" s="181" t="s">
        <v>294</v>
      </c>
      <c r="D712" s="181" t="s">
        <v>279</v>
      </c>
      <c r="E712" s="181">
        <v>25.15</v>
      </c>
      <c r="F712" s="181">
        <v>219.91</v>
      </c>
      <c r="G712" s="181">
        <v>54.98</v>
      </c>
      <c r="H712" s="181">
        <v>274.89</v>
      </c>
      <c r="I712" s="181">
        <v>20451</v>
      </c>
      <c r="J712" s="181" t="s">
        <v>280</v>
      </c>
      <c r="K712" s="181"/>
      <c r="L712" s="181"/>
      <c r="M712" s="181"/>
    </row>
    <row r="713" spans="1:13">
      <c r="A713" s="181" t="s">
        <v>276</v>
      </c>
      <c r="B713" s="271">
        <v>40283</v>
      </c>
      <c r="C713" s="181" t="s">
        <v>286</v>
      </c>
      <c r="D713" s="181" t="s">
        <v>279</v>
      </c>
      <c r="E713" s="181">
        <v>27.73</v>
      </c>
      <c r="F713" s="181">
        <v>239.59</v>
      </c>
      <c r="G713" s="181">
        <v>59.9</v>
      </c>
      <c r="H713" s="181">
        <v>299.49</v>
      </c>
      <c r="I713" s="181">
        <v>22581</v>
      </c>
      <c r="J713" s="181" t="s">
        <v>280</v>
      </c>
      <c r="K713" s="181"/>
      <c r="L713" s="181"/>
      <c r="M713" s="181"/>
    </row>
    <row r="714" spans="1:13">
      <c r="A714" s="181" t="s">
        <v>276</v>
      </c>
      <c r="B714" s="271">
        <v>40283</v>
      </c>
      <c r="C714" s="181" t="s">
        <v>283</v>
      </c>
      <c r="D714" s="181" t="s">
        <v>279</v>
      </c>
      <c r="E714" s="181">
        <v>38.49</v>
      </c>
      <c r="F714" s="181">
        <v>334.71</v>
      </c>
      <c r="G714" s="181">
        <v>83.68</v>
      </c>
      <c r="H714" s="181">
        <v>418.39</v>
      </c>
      <c r="I714" s="181">
        <v>23853</v>
      </c>
      <c r="J714" s="181" t="s">
        <v>280</v>
      </c>
      <c r="K714" s="181"/>
      <c r="L714" s="181"/>
      <c r="M714" s="181"/>
    </row>
    <row r="715" spans="1:13">
      <c r="A715" s="181" t="s">
        <v>276</v>
      </c>
      <c r="B715" s="271">
        <v>40284</v>
      </c>
      <c r="C715" s="181" t="s">
        <v>281</v>
      </c>
      <c r="D715" s="181" t="s">
        <v>279</v>
      </c>
      <c r="E715" s="181">
        <v>34</v>
      </c>
      <c r="F715" s="181">
        <v>293.76</v>
      </c>
      <c r="G715" s="181">
        <v>73.44</v>
      </c>
      <c r="H715" s="181">
        <v>367.2</v>
      </c>
      <c r="I715" s="181">
        <v>23847</v>
      </c>
      <c r="J715" s="181" t="s">
        <v>280</v>
      </c>
      <c r="K715" s="181"/>
      <c r="L715" s="181"/>
      <c r="M715" s="181"/>
    </row>
    <row r="716" spans="1:13">
      <c r="A716" s="181" t="s">
        <v>276</v>
      </c>
      <c r="B716" s="271">
        <v>40284</v>
      </c>
      <c r="C716" s="181" t="s">
        <v>282</v>
      </c>
      <c r="D716" s="181" t="s">
        <v>279</v>
      </c>
      <c r="E716" s="181">
        <v>31.32</v>
      </c>
      <c r="F716" s="181">
        <v>272.36</v>
      </c>
      <c r="G716" s="181">
        <v>68.09</v>
      </c>
      <c r="H716" s="181">
        <v>340.45</v>
      </c>
      <c r="I716" s="181">
        <v>24231</v>
      </c>
      <c r="J716" s="181" t="s">
        <v>280</v>
      </c>
      <c r="K716" s="181"/>
      <c r="L716" s="181"/>
      <c r="M716" s="181"/>
    </row>
    <row r="717" spans="1:13">
      <c r="A717" s="181" t="s">
        <v>276</v>
      </c>
      <c r="B717" s="271">
        <v>40284</v>
      </c>
      <c r="C717" s="181" t="s">
        <v>290</v>
      </c>
      <c r="D717" s="181" t="s">
        <v>279</v>
      </c>
      <c r="E717" s="181">
        <v>24.34</v>
      </c>
      <c r="F717" s="181">
        <v>211.66</v>
      </c>
      <c r="G717" s="181">
        <v>52.91</v>
      </c>
      <c r="H717" s="181">
        <v>264.57</v>
      </c>
      <c r="I717" s="181">
        <v>21317</v>
      </c>
      <c r="J717" s="181" t="s">
        <v>280</v>
      </c>
      <c r="K717" s="181"/>
      <c r="L717" s="181"/>
      <c r="M717" s="181"/>
    </row>
    <row r="718" spans="1:13">
      <c r="A718" s="181" t="s">
        <v>276</v>
      </c>
      <c r="B718" s="271">
        <v>40284</v>
      </c>
      <c r="C718" s="181" t="s">
        <v>294</v>
      </c>
      <c r="D718" s="181" t="s">
        <v>279</v>
      </c>
      <c r="E718" s="181">
        <v>24.82</v>
      </c>
      <c r="F718" s="181">
        <v>214.44</v>
      </c>
      <c r="G718" s="181">
        <v>53.61</v>
      </c>
      <c r="H718" s="181">
        <v>268.05</v>
      </c>
      <c r="I718" s="181">
        <v>20907</v>
      </c>
      <c r="J718" s="181" t="s">
        <v>280</v>
      </c>
      <c r="K718" s="181"/>
      <c r="L718" s="181"/>
      <c r="M718" s="181"/>
    </row>
    <row r="719" spans="1:13">
      <c r="A719" s="181" t="s">
        <v>276</v>
      </c>
      <c r="B719" s="271">
        <v>40285</v>
      </c>
      <c r="C719" s="181" t="s">
        <v>278</v>
      </c>
      <c r="D719" s="181" t="s">
        <v>279</v>
      </c>
      <c r="E719" s="181">
        <v>30.5</v>
      </c>
      <c r="F719" s="181">
        <v>266.2</v>
      </c>
      <c r="G719" s="181">
        <v>66.55</v>
      </c>
      <c r="H719" s="181">
        <v>332.75</v>
      </c>
      <c r="I719" s="181">
        <v>22351</v>
      </c>
      <c r="J719" s="181" t="s">
        <v>280</v>
      </c>
      <c r="K719" s="181"/>
      <c r="L719" s="181"/>
      <c r="M719" s="181"/>
    </row>
    <row r="720" spans="1:13">
      <c r="A720" s="181" t="s">
        <v>276</v>
      </c>
      <c r="B720" s="271">
        <v>40286</v>
      </c>
      <c r="C720" s="181" t="s">
        <v>286</v>
      </c>
      <c r="D720" s="181" t="s">
        <v>296</v>
      </c>
      <c r="E720" s="181">
        <v>24.84</v>
      </c>
      <c r="F720" s="181">
        <v>215.61</v>
      </c>
      <c r="G720" s="181">
        <v>53.9</v>
      </c>
      <c r="H720" s="181">
        <v>269.51</v>
      </c>
      <c r="I720" s="181">
        <v>22966</v>
      </c>
      <c r="J720" s="181" t="s">
        <v>280</v>
      </c>
      <c r="K720" s="181"/>
      <c r="L720" s="181"/>
      <c r="M720" s="181"/>
    </row>
    <row r="721" spans="1:13">
      <c r="A721" s="181" t="s">
        <v>276</v>
      </c>
      <c r="B721" s="271">
        <v>40286</v>
      </c>
      <c r="C721" s="181" t="s">
        <v>289</v>
      </c>
      <c r="D721" s="181" t="s">
        <v>300</v>
      </c>
      <c r="E721" s="181">
        <v>31.81</v>
      </c>
      <c r="F721" s="181">
        <v>283.5</v>
      </c>
      <c r="G721" s="181">
        <v>70.88</v>
      </c>
      <c r="H721" s="181">
        <v>354.38</v>
      </c>
      <c r="I721" s="181">
        <v>20620</v>
      </c>
      <c r="J721" s="181" t="s">
        <v>280</v>
      </c>
      <c r="K721" s="181"/>
      <c r="L721" s="181"/>
      <c r="M721" s="181"/>
    </row>
    <row r="722" spans="1:13">
      <c r="A722" s="181" t="s">
        <v>276</v>
      </c>
      <c r="B722" s="271">
        <v>40286</v>
      </c>
      <c r="C722" s="181" t="s">
        <v>291</v>
      </c>
      <c r="D722" s="181" t="s">
        <v>279</v>
      </c>
      <c r="E722" s="181">
        <v>34.5</v>
      </c>
      <c r="F722" s="181">
        <v>301.11</v>
      </c>
      <c r="G722" s="181">
        <v>75.28</v>
      </c>
      <c r="H722" s="181">
        <v>376.39</v>
      </c>
      <c r="I722" s="181">
        <v>22501</v>
      </c>
      <c r="J722" s="181" t="s">
        <v>280</v>
      </c>
      <c r="K722" s="181"/>
      <c r="L722" s="181"/>
      <c r="M722" s="181"/>
    </row>
    <row r="723" spans="1:13">
      <c r="A723" s="181" t="s">
        <v>276</v>
      </c>
      <c r="B723" s="271">
        <v>40287</v>
      </c>
      <c r="C723" s="181" t="s">
        <v>285</v>
      </c>
      <c r="D723" s="181" t="s">
        <v>279</v>
      </c>
      <c r="E723" s="181">
        <v>28.59</v>
      </c>
      <c r="F723" s="181">
        <v>249.53</v>
      </c>
      <c r="G723" s="181">
        <v>62.38</v>
      </c>
      <c r="H723" s="181">
        <v>311.91000000000003</v>
      </c>
      <c r="I723" s="181">
        <v>21124</v>
      </c>
      <c r="J723" s="181" t="s">
        <v>280</v>
      </c>
      <c r="K723" s="181"/>
      <c r="L723" s="181"/>
      <c r="M723" s="181"/>
    </row>
    <row r="724" spans="1:13">
      <c r="A724" s="181" t="s">
        <v>276</v>
      </c>
      <c r="B724" s="271">
        <v>40287</v>
      </c>
      <c r="C724" s="181" t="s">
        <v>282</v>
      </c>
      <c r="D724" s="181" t="s">
        <v>279</v>
      </c>
      <c r="E724" s="181">
        <v>26.11</v>
      </c>
      <c r="F724" s="181">
        <v>228.3</v>
      </c>
      <c r="G724" s="181">
        <v>57.08</v>
      </c>
      <c r="H724" s="181">
        <v>285.38</v>
      </c>
      <c r="I724" s="181">
        <v>24689</v>
      </c>
      <c r="J724" s="181" t="s">
        <v>280</v>
      </c>
      <c r="K724" s="181"/>
      <c r="L724" s="181"/>
      <c r="M724" s="181"/>
    </row>
    <row r="725" spans="1:13">
      <c r="A725" s="181" t="s">
        <v>276</v>
      </c>
      <c r="B725" s="271">
        <v>40287</v>
      </c>
      <c r="C725" s="181" t="s">
        <v>294</v>
      </c>
      <c r="D725" s="181" t="s">
        <v>279</v>
      </c>
      <c r="E725" s="181">
        <v>36.090000000000003</v>
      </c>
      <c r="F725" s="181">
        <v>315.58</v>
      </c>
      <c r="G725" s="181">
        <v>78.89</v>
      </c>
      <c r="H725" s="181">
        <v>394.47</v>
      </c>
      <c r="I725" s="181">
        <v>21571</v>
      </c>
      <c r="J725" s="181" t="s">
        <v>280</v>
      </c>
      <c r="K725" s="181"/>
      <c r="L725" s="181"/>
      <c r="M725" s="181"/>
    </row>
    <row r="726" spans="1:13">
      <c r="A726" s="181" t="s">
        <v>276</v>
      </c>
      <c r="B726" s="271">
        <v>40289</v>
      </c>
      <c r="C726" s="181" t="s">
        <v>281</v>
      </c>
      <c r="D726" s="181" t="s">
        <v>279</v>
      </c>
      <c r="E726" s="181">
        <v>27.08</v>
      </c>
      <c r="F726" s="181">
        <v>234.62</v>
      </c>
      <c r="G726" s="181">
        <v>58.66</v>
      </c>
      <c r="H726" s="181">
        <v>293.27</v>
      </c>
      <c r="I726" s="181">
        <v>24258</v>
      </c>
      <c r="J726" s="181" t="s">
        <v>280</v>
      </c>
      <c r="K726" s="181"/>
      <c r="L726" s="181"/>
      <c r="M726" s="181"/>
    </row>
    <row r="727" spans="1:13">
      <c r="A727" s="181" t="s">
        <v>276</v>
      </c>
      <c r="B727" s="271">
        <v>40289</v>
      </c>
      <c r="C727" s="181" t="s">
        <v>298</v>
      </c>
      <c r="D727" s="181" t="s">
        <v>279</v>
      </c>
      <c r="E727" s="181">
        <v>24.18</v>
      </c>
      <c r="F727" s="181">
        <v>209.49</v>
      </c>
      <c r="G727" s="181">
        <v>52.37</v>
      </c>
      <c r="H727" s="181">
        <v>261.86</v>
      </c>
      <c r="I727" s="181">
        <v>22557</v>
      </c>
      <c r="J727" s="181" t="s">
        <v>280</v>
      </c>
      <c r="K727" s="181"/>
      <c r="L727" s="181"/>
      <c r="M727" s="181"/>
    </row>
    <row r="728" spans="1:13">
      <c r="A728" s="181" t="s">
        <v>276</v>
      </c>
      <c r="B728" s="271">
        <v>40290</v>
      </c>
      <c r="C728" s="181" t="s">
        <v>297</v>
      </c>
      <c r="D728" s="181" t="s">
        <v>279</v>
      </c>
      <c r="E728" s="181">
        <v>37.950000000000003</v>
      </c>
      <c r="F728" s="181">
        <v>331.22</v>
      </c>
      <c r="G728" s="181">
        <v>82.81</v>
      </c>
      <c r="H728" s="181">
        <v>414.03</v>
      </c>
      <c r="I728" s="181">
        <v>22010</v>
      </c>
      <c r="J728" s="181" t="s">
        <v>280</v>
      </c>
      <c r="K728" s="181"/>
      <c r="L728" s="181"/>
      <c r="M728" s="181"/>
    </row>
    <row r="729" spans="1:13">
      <c r="A729" s="181" t="s">
        <v>276</v>
      </c>
      <c r="B729" s="271">
        <v>40290</v>
      </c>
      <c r="C729" s="181" t="s">
        <v>286</v>
      </c>
      <c r="D729" s="181" t="s">
        <v>279</v>
      </c>
      <c r="E729" s="181">
        <v>17.53</v>
      </c>
      <c r="F729" s="181">
        <v>153</v>
      </c>
      <c r="G729" s="181">
        <v>38.25</v>
      </c>
      <c r="H729" s="181">
        <v>191.25</v>
      </c>
      <c r="I729" s="181">
        <v>23377</v>
      </c>
      <c r="J729" s="181" t="s">
        <v>280</v>
      </c>
      <c r="K729" s="181"/>
      <c r="L729" s="181"/>
      <c r="M729" s="181"/>
    </row>
    <row r="730" spans="1:13">
      <c r="A730" s="181" t="s">
        <v>276</v>
      </c>
      <c r="B730" s="271">
        <v>40290</v>
      </c>
      <c r="C730" s="181" t="s">
        <v>294</v>
      </c>
      <c r="D730" s="181" t="s">
        <v>300</v>
      </c>
      <c r="E730" s="181">
        <v>33.06</v>
      </c>
      <c r="F730" s="181">
        <v>294.62</v>
      </c>
      <c r="G730" s="181">
        <v>73.66</v>
      </c>
      <c r="H730" s="181">
        <v>368.27</v>
      </c>
      <c r="I730" s="181">
        <v>22134</v>
      </c>
      <c r="J730" s="181" t="s">
        <v>280</v>
      </c>
      <c r="K730" s="181"/>
      <c r="L730" s="181"/>
      <c r="M730" s="181"/>
    </row>
    <row r="731" spans="1:13">
      <c r="A731" s="181" t="s">
        <v>276</v>
      </c>
      <c r="B731" s="271">
        <v>40291</v>
      </c>
      <c r="C731" s="181" t="s">
        <v>282</v>
      </c>
      <c r="D731" s="181" t="s">
        <v>279</v>
      </c>
      <c r="E731" s="181">
        <v>33.36</v>
      </c>
      <c r="F731" s="181">
        <v>291.17</v>
      </c>
      <c r="G731" s="181">
        <v>72.790000000000006</v>
      </c>
      <c r="H731" s="181">
        <v>363.96</v>
      </c>
      <c r="I731" s="181">
        <v>25229</v>
      </c>
      <c r="J731" s="181" t="s">
        <v>280</v>
      </c>
      <c r="K731" s="181"/>
      <c r="L731" s="181"/>
      <c r="M731" s="181"/>
    </row>
    <row r="732" spans="1:13">
      <c r="A732" s="181" t="s">
        <v>276</v>
      </c>
      <c r="B732" s="271">
        <v>40292</v>
      </c>
      <c r="C732" s="181" t="s">
        <v>290</v>
      </c>
      <c r="D732" s="181" t="s">
        <v>279</v>
      </c>
      <c r="E732" s="181">
        <v>34.26</v>
      </c>
      <c r="F732" s="181">
        <v>299.57</v>
      </c>
      <c r="G732" s="181">
        <v>74.89</v>
      </c>
      <c r="H732" s="181">
        <v>374.46</v>
      </c>
      <c r="I732" s="181">
        <v>21858</v>
      </c>
      <c r="J732" s="181" t="s">
        <v>280</v>
      </c>
      <c r="K732" s="181"/>
      <c r="L732" s="181"/>
      <c r="M732" s="181"/>
    </row>
    <row r="733" spans="1:13">
      <c r="A733" s="181" t="s">
        <v>276</v>
      </c>
      <c r="B733" s="271">
        <v>40293</v>
      </c>
      <c r="C733" s="181" t="s">
        <v>281</v>
      </c>
      <c r="D733" s="181" t="s">
        <v>279</v>
      </c>
      <c r="E733" s="181">
        <v>27.38</v>
      </c>
      <c r="F733" s="181">
        <v>240.06</v>
      </c>
      <c r="G733" s="181">
        <v>60.02</v>
      </c>
      <c r="H733" s="181">
        <v>300.07</v>
      </c>
      <c r="I733" s="181">
        <v>24675</v>
      </c>
      <c r="J733" s="181" t="s">
        <v>280</v>
      </c>
      <c r="K733" s="181"/>
      <c r="L733" s="181"/>
      <c r="M733" s="181"/>
    </row>
    <row r="734" spans="1:13">
      <c r="A734" s="181" t="s">
        <v>276</v>
      </c>
      <c r="B734" s="271">
        <v>40293</v>
      </c>
      <c r="C734" s="181" t="s">
        <v>289</v>
      </c>
      <c r="D734" s="181" t="s">
        <v>279</v>
      </c>
      <c r="E734" s="181">
        <v>33.270000000000003</v>
      </c>
      <c r="F734" s="181">
        <v>290.91000000000003</v>
      </c>
      <c r="G734" s="181">
        <v>72.73</v>
      </c>
      <c r="H734" s="181">
        <v>363.64</v>
      </c>
      <c r="I734" s="181">
        <v>21100</v>
      </c>
      <c r="J734" s="181" t="s">
        <v>280</v>
      </c>
      <c r="K734" s="181"/>
      <c r="L734" s="181"/>
      <c r="M734" s="181"/>
    </row>
    <row r="735" spans="1:13">
      <c r="A735" s="181" t="s">
        <v>276</v>
      </c>
      <c r="B735" s="271">
        <v>40293</v>
      </c>
      <c r="C735" s="181" t="s">
        <v>294</v>
      </c>
      <c r="D735" s="181" t="s">
        <v>279</v>
      </c>
      <c r="E735" s="181">
        <v>29.81</v>
      </c>
      <c r="F735" s="181">
        <v>260.66000000000003</v>
      </c>
      <c r="G735" s="181">
        <v>65.17</v>
      </c>
      <c r="H735" s="181">
        <v>325.83</v>
      </c>
      <c r="I735" s="181">
        <v>22642</v>
      </c>
      <c r="J735" s="181" t="s">
        <v>280</v>
      </c>
      <c r="K735" s="181"/>
      <c r="L735" s="181"/>
      <c r="M735" s="181"/>
    </row>
    <row r="736" spans="1:13">
      <c r="A736" s="181" t="s">
        <v>276</v>
      </c>
      <c r="B736" s="271">
        <v>40294</v>
      </c>
      <c r="C736" s="181" t="s">
        <v>278</v>
      </c>
      <c r="D736" s="181" t="s">
        <v>279</v>
      </c>
      <c r="E736" s="181">
        <v>22.92</v>
      </c>
      <c r="F736" s="181">
        <v>200.96</v>
      </c>
      <c r="G736" s="181">
        <v>50.24</v>
      </c>
      <c r="H736" s="181">
        <v>251.2</v>
      </c>
      <c r="I736" s="181">
        <v>22830</v>
      </c>
      <c r="J736" s="181" t="s">
        <v>280</v>
      </c>
      <c r="K736" s="181"/>
      <c r="L736" s="181"/>
      <c r="M736" s="181"/>
    </row>
    <row r="737" spans="1:13">
      <c r="A737" s="181" t="s">
        <v>276</v>
      </c>
      <c r="B737" s="271">
        <v>40294</v>
      </c>
      <c r="C737" s="181" t="s">
        <v>282</v>
      </c>
      <c r="D737" s="181" t="s">
        <v>279</v>
      </c>
      <c r="E737" s="181">
        <v>25.08</v>
      </c>
      <c r="F737" s="181">
        <v>219.9</v>
      </c>
      <c r="G737" s="181">
        <v>54.98</v>
      </c>
      <c r="H737" s="181">
        <v>274.88</v>
      </c>
      <c r="I737" s="181">
        <v>25750</v>
      </c>
      <c r="J737" s="181" t="s">
        <v>280</v>
      </c>
      <c r="K737" s="181"/>
      <c r="L737" s="181"/>
      <c r="M737" s="181"/>
    </row>
    <row r="738" spans="1:13">
      <c r="A738" s="181" t="s">
        <v>276</v>
      </c>
      <c r="B738" s="271">
        <v>40295</v>
      </c>
      <c r="C738" s="181" t="s">
        <v>285</v>
      </c>
      <c r="D738" s="181" t="s">
        <v>300</v>
      </c>
      <c r="E738" s="181">
        <v>28.86</v>
      </c>
      <c r="F738" s="181">
        <v>259.97000000000003</v>
      </c>
      <c r="G738" s="181">
        <v>64.989999999999995</v>
      </c>
      <c r="H738" s="181">
        <v>324.95999999999998</v>
      </c>
      <c r="I738" s="181">
        <v>21344</v>
      </c>
      <c r="J738" s="181" t="s">
        <v>280</v>
      </c>
      <c r="K738" s="181"/>
      <c r="L738" s="181"/>
      <c r="M738" s="181"/>
    </row>
    <row r="739" spans="1:13">
      <c r="A739" s="181" t="s">
        <v>276</v>
      </c>
      <c r="B739" s="271">
        <v>40295</v>
      </c>
      <c r="C739" s="181" t="s">
        <v>286</v>
      </c>
      <c r="D739" s="181" t="s">
        <v>300</v>
      </c>
      <c r="E739" s="181">
        <v>21.74</v>
      </c>
      <c r="F739" s="181">
        <v>195.83</v>
      </c>
      <c r="G739" s="181">
        <v>48.96</v>
      </c>
      <c r="H739" s="181">
        <v>244.79</v>
      </c>
      <c r="I739" s="181">
        <v>23662</v>
      </c>
      <c r="J739" s="181" t="s">
        <v>280</v>
      </c>
      <c r="K739" s="181"/>
      <c r="L739" s="181"/>
      <c r="M739" s="181"/>
    </row>
    <row r="740" spans="1:13">
      <c r="A740" s="181" t="s">
        <v>276</v>
      </c>
      <c r="B740" s="271">
        <v>40295</v>
      </c>
      <c r="C740" s="181" t="s">
        <v>291</v>
      </c>
      <c r="D740" s="181" t="s">
        <v>279</v>
      </c>
      <c r="E740" s="181">
        <v>33.619999999999997</v>
      </c>
      <c r="F740" s="181">
        <v>294.77999999999997</v>
      </c>
      <c r="G740" s="181">
        <v>73.69</v>
      </c>
      <c r="H740" s="181">
        <v>368.47</v>
      </c>
      <c r="I740" s="181">
        <v>23092</v>
      </c>
      <c r="J740" s="181" t="s">
        <v>280</v>
      </c>
      <c r="K740" s="181"/>
      <c r="L740" s="181"/>
      <c r="M740" s="181"/>
    </row>
    <row r="741" spans="1:13">
      <c r="A741" s="181" t="s">
        <v>276</v>
      </c>
      <c r="B741" s="271">
        <v>40295</v>
      </c>
      <c r="C741" s="181" t="s">
        <v>283</v>
      </c>
      <c r="D741" s="181" t="s">
        <v>279</v>
      </c>
      <c r="E741" s="181">
        <v>26.62</v>
      </c>
      <c r="F741" s="181">
        <v>234.89</v>
      </c>
      <c r="G741" s="181">
        <v>58.72</v>
      </c>
      <c r="H741" s="181">
        <v>293.61</v>
      </c>
      <c r="I741" s="181">
        <v>24274</v>
      </c>
      <c r="J741" s="181" t="s">
        <v>280</v>
      </c>
      <c r="K741" s="181"/>
      <c r="L741" s="181"/>
      <c r="M741" s="181"/>
    </row>
    <row r="742" spans="1:13">
      <c r="A742" s="181" t="s">
        <v>276</v>
      </c>
      <c r="B742" s="271">
        <v>40296</v>
      </c>
      <c r="C742" s="181" t="s">
        <v>281</v>
      </c>
      <c r="D742" s="181" t="s">
        <v>279</v>
      </c>
      <c r="E742" s="181">
        <v>19.510000000000002</v>
      </c>
      <c r="F742" s="181">
        <v>172.78</v>
      </c>
      <c r="G742" s="181">
        <v>43.2</v>
      </c>
      <c r="H742" s="181">
        <v>215.97</v>
      </c>
      <c r="I742" s="181">
        <v>24972</v>
      </c>
      <c r="J742" s="181" t="s">
        <v>280</v>
      </c>
      <c r="K742" s="181"/>
      <c r="L742" s="181"/>
      <c r="M742" s="181"/>
    </row>
    <row r="743" spans="1:13">
      <c r="A743" s="181" t="s">
        <v>276</v>
      </c>
      <c r="B743" s="271">
        <v>40296</v>
      </c>
      <c r="C743" s="181" t="s">
        <v>297</v>
      </c>
      <c r="D743" s="181" t="s">
        <v>279</v>
      </c>
      <c r="E743" s="181">
        <v>21.43</v>
      </c>
      <c r="F743" s="181">
        <v>189.78</v>
      </c>
      <c r="G743" s="181">
        <v>47.45</v>
      </c>
      <c r="H743" s="181">
        <v>237.22</v>
      </c>
      <c r="I743" s="181">
        <v>22306</v>
      </c>
      <c r="J743" s="181" t="s">
        <v>280</v>
      </c>
      <c r="K743" s="181"/>
      <c r="L743" s="181"/>
      <c r="M743" s="181"/>
    </row>
    <row r="744" spans="1:13">
      <c r="A744" s="181" t="s">
        <v>276</v>
      </c>
      <c r="B744" s="271">
        <v>40296</v>
      </c>
      <c r="C744" s="181" t="s">
        <v>282</v>
      </c>
      <c r="D744" s="181" t="s">
        <v>279</v>
      </c>
      <c r="E744" s="181">
        <v>29.86</v>
      </c>
      <c r="F744" s="181">
        <v>264.44</v>
      </c>
      <c r="G744" s="181">
        <v>66.11</v>
      </c>
      <c r="H744" s="181">
        <v>330.55</v>
      </c>
      <c r="I744" s="181">
        <v>26179</v>
      </c>
      <c r="J744" s="181" t="s">
        <v>280</v>
      </c>
      <c r="K744" s="181"/>
      <c r="L744" s="181"/>
      <c r="M744" s="181"/>
    </row>
    <row r="745" spans="1:13">
      <c r="A745" s="181" t="s">
        <v>276</v>
      </c>
      <c r="B745" s="271">
        <v>40297</v>
      </c>
      <c r="C745" s="181" t="s">
        <v>290</v>
      </c>
      <c r="D745" s="181" t="s">
        <v>279</v>
      </c>
      <c r="E745" s="181">
        <v>26.61</v>
      </c>
      <c r="F745" s="181">
        <v>234.81</v>
      </c>
      <c r="G745" s="181">
        <v>58.7</v>
      </c>
      <c r="H745" s="181">
        <v>293.51</v>
      </c>
      <c r="I745" s="181">
        <v>22279</v>
      </c>
      <c r="J745" s="181" t="s">
        <v>280</v>
      </c>
      <c r="K745" s="181"/>
      <c r="L745" s="181"/>
      <c r="M745" s="181"/>
    </row>
    <row r="746" spans="1:13">
      <c r="A746" s="181" t="s">
        <v>276</v>
      </c>
      <c r="B746" s="271">
        <v>40297</v>
      </c>
      <c r="C746" s="181" t="s">
        <v>294</v>
      </c>
      <c r="D746" s="181" t="s">
        <v>279</v>
      </c>
      <c r="E746" s="181">
        <v>30.91</v>
      </c>
      <c r="F746" s="181">
        <v>272.74</v>
      </c>
      <c r="G746" s="181">
        <v>68.19</v>
      </c>
      <c r="H746" s="181">
        <v>340.93</v>
      </c>
      <c r="I746" s="181">
        <v>23158</v>
      </c>
      <c r="J746" s="181" t="s">
        <v>280</v>
      </c>
      <c r="K746" s="181"/>
      <c r="L746" s="181"/>
      <c r="M746" s="181"/>
    </row>
    <row r="747" spans="1:13">
      <c r="A747" s="181" t="s">
        <v>276</v>
      </c>
      <c r="B747" s="271">
        <v>40298</v>
      </c>
      <c r="C747" s="181" t="s">
        <v>286</v>
      </c>
      <c r="D747" s="181" t="s">
        <v>279</v>
      </c>
      <c r="E747" s="181">
        <v>27.21</v>
      </c>
      <c r="F747" s="181">
        <v>238.8</v>
      </c>
      <c r="G747" s="181">
        <v>59.7</v>
      </c>
      <c r="H747" s="181">
        <v>298.5</v>
      </c>
      <c r="I747" s="181">
        <v>24019</v>
      </c>
      <c r="J747" s="181" t="s">
        <v>280</v>
      </c>
      <c r="K747" s="181"/>
      <c r="L747" s="181"/>
      <c r="M747" s="181"/>
    </row>
    <row r="748" spans="1:13">
      <c r="A748" s="181" t="s">
        <v>276</v>
      </c>
      <c r="B748" s="271">
        <v>40298</v>
      </c>
      <c r="C748" s="181" t="s">
        <v>289</v>
      </c>
      <c r="D748" s="181" t="s">
        <v>279</v>
      </c>
      <c r="E748" s="181">
        <v>28.2</v>
      </c>
      <c r="F748" s="181">
        <v>247.48</v>
      </c>
      <c r="G748" s="181">
        <v>61.87</v>
      </c>
      <c r="H748" s="181">
        <v>309.35000000000002</v>
      </c>
      <c r="I748" s="181">
        <v>21539</v>
      </c>
      <c r="J748" s="181" t="s">
        <v>280</v>
      </c>
      <c r="K748" s="181"/>
      <c r="L748" s="181"/>
      <c r="M748" s="181"/>
    </row>
    <row r="749" spans="1:13">
      <c r="A749" s="181" t="s">
        <v>276</v>
      </c>
      <c r="B749" s="271">
        <v>40299</v>
      </c>
      <c r="C749" s="181" t="s">
        <v>287</v>
      </c>
      <c r="D749" s="181" t="s">
        <v>279</v>
      </c>
      <c r="E749" s="181">
        <v>34.590000000000003</v>
      </c>
      <c r="F749" s="181">
        <v>303.01</v>
      </c>
      <c r="G749" s="181">
        <v>75.75</v>
      </c>
      <c r="H749" s="181">
        <v>378.76</v>
      </c>
      <c r="I749" s="181">
        <v>23391</v>
      </c>
      <c r="J749" s="181" t="s">
        <v>280</v>
      </c>
      <c r="K749" s="181"/>
      <c r="L749" s="181"/>
      <c r="M749" s="181"/>
    </row>
    <row r="750" spans="1:13">
      <c r="A750" s="181" t="s">
        <v>276</v>
      </c>
      <c r="B750" s="271">
        <v>40299</v>
      </c>
      <c r="C750" s="181" t="s">
        <v>298</v>
      </c>
      <c r="D750" s="181" t="s">
        <v>279</v>
      </c>
      <c r="E750" s="181">
        <v>31.77</v>
      </c>
      <c r="F750" s="181">
        <v>278.3</v>
      </c>
      <c r="G750" s="181">
        <v>69.58</v>
      </c>
      <c r="H750" s="181">
        <v>347.88</v>
      </c>
      <c r="I750" s="181">
        <v>23045</v>
      </c>
      <c r="J750" s="181" t="s">
        <v>280</v>
      </c>
      <c r="K750" s="181"/>
      <c r="L750" s="181"/>
      <c r="M750" s="181"/>
    </row>
    <row r="751" spans="1:13">
      <c r="A751" s="181" t="s">
        <v>276</v>
      </c>
      <c r="B751" s="271">
        <v>40300</v>
      </c>
      <c r="C751" s="181" t="s">
        <v>282</v>
      </c>
      <c r="D751" s="181" t="s">
        <v>279</v>
      </c>
      <c r="E751" s="181">
        <v>29.54</v>
      </c>
      <c r="F751" s="181">
        <v>260.66000000000003</v>
      </c>
      <c r="G751" s="181">
        <v>65.17</v>
      </c>
      <c r="H751" s="181">
        <v>325.83</v>
      </c>
      <c r="I751" s="181">
        <v>26666</v>
      </c>
      <c r="J751" s="181" t="s">
        <v>280</v>
      </c>
      <c r="K751" s="181"/>
      <c r="L751" s="181"/>
      <c r="M751" s="181"/>
    </row>
    <row r="752" spans="1:13">
      <c r="A752" s="181" t="s">
        <v>276</v>
      </c>
      <c r="B752" s="271">
        <v>40300</v>
      </c>
      <c r="C752" s="181" t="s">
        <v>291</v>
      </c>
      <c r="D752" s="181" t="s">
        <v>279</v>
      </c>
      <c r="E752" s="181">
        <v>33.229999999999997</v>
      </c>
      <c r="F752" s="181">
        <v>291.62</v>
      </c>
      <c r="G752" s="181">
        <v>72.91</v>
      </c>
      <c r="H752" s="181">
        <v>364.52</v>
      </c>
      <c r="I752" s="181">
        <v>23676</v>
      </c>
      <c r="J752" s="181" t="s">
        <v>280</v>
      </c>
      <c r="K752" s="181"/>
      <c r="L752" s="181"/>
      <c r="M752" s="181"/>
    </row>
    <row r="753" spans="1:13">
      <c r="A753" s="181" t="s">
        <v>276</v>
      </c>
      <c r="B753" s="271">
        <v>40300</v>
      </c>
      <c r="C753" s="181" t="s">
        <v>283</v>
      </c>
      <c r="D753" s="181" t="s">
        <v>279</v>
      </c>
      <c r="E753" s="181">
        <v>22.48</v>
      </c>
      <c r="F753" s="181">
        <v>198.36</v>
      </c>
      <c r="G753" s="181">
        <v>49.59</v>
      </c>
      <c r="H753" s="181">
        <v>247.95</v>
      </c>
      <c r="I753" s="181">
        <v>24639</v>
      </c>
      <c r="J753" s="181" t="s">
        <v>280</v>
      </c>
      <c r="K753" s="181"/>
      <c r="L753" s="181"/>
      <c r="M753" s="181"/>
    </row>
    <row r="754" spans="1:13">
      <c r="A754" s="181" t="s">
        <v>276</v>
      </c>
      <c r="B754" s="271">
        <v>40302</v>
      </c>
      <c r="C754" s="181" t="s">
        <v>282</v>
      </c>
      <c r="D754" s="181" t="s">
        <v>279</v>
      </c>
      <c r="E754" s="181">
        <v>20.65</v>
      </c>
      <c r="F754" s="181">
        <v>182.88</v>
      </c>
      <c r="G754" s="181">
        <v>45.72</v>
      </c>
      <c r="H754" s="181">
        <v>228.6</v>
      </c>
      <c r="I754" s="181">
        <v>27007</v>
      </c>
      <c r="J754" s="181" t="s">
        <v>280</v>
      </c>
      <c r="K754" s="181"/>
      <c r="L754" s="181"/>
      <c r="M754" s="181"/>
    </row>
    <row r="755" spans="1:13">
      <c r="A755" s="181" t="s">
        <v>276</v>
      </c>
      <c r="B755" s="271">
        <v>40303</v>
      </c>
      <c r="C755" s="181" t="s">
        <v>278</v>
      </c>
      <c r="D755" s="181" t="s">
        <v>296</v>
      </c>
      <c r="E755" s="181">
        <v>17.8</v>
      </c>
      <c r="F755" s="181">
        <v>156.5</v>
      </c>
      <c r="G755" s="181">
        <v>39.130000000000003</v>
      </c>
      <c r="H755" s="181">
        <v>195.63</v>
      </c>
      <c r="I755" s="181">
        <v>23203</v>
      </c>
      <c r="J755" s="181" t="s">
        <v>280</v>
      </c>
      <c r="K755" s="181"/>
      <c r="L755" s="181"/>
      <c r="M755" s="181"/>
    </row>
    <row r="756" spans="1:13">
      <c r="A756" s="181" t="s">
        <v>276</v>
      </c>
      <c r="B756" s="271">
        <v>40303</v>
      </c>
      <c r="C756" s="181" t="s">
        <v>286</v>
      </c>
      <c r="D756" s="181" t="s">
        <v>279</v>
      </c>
      <c r="E756" s="181">
        <v>30.38</v>
      </c>
      <c r="F756" s="181">
        <v>268.55</v>
      </c>
      <c r="G756" s="181">
        <v>67.14</v>
      </c>
      <c r="H756" s="181">
        <v>335.69</v>
      </c>
      <c r="I756" s="181">
        <v>24531</v>
      </c>
      <c r="J756" s="181" t="s">
        <v>280</v>
      </c>
      <c r="K756" s="181"/>
      <c r="L756" s="181"/>
      <c r="M756" s="181"/>
    </row>
    <row r="757" spans="1:13">
      <c r="A757" s="181" t="s">
        <v>276</v>
      </c>
      <c r="B757" s="271">
        <v>40303</v>
      </c>
      <c r="C757" s="181" t="s">
        <v>289</v>
      </c>
      <c r="D757" s="181" t="s">
        <v>279</v>
      </c>
      <c r="E757" s="181">
        <v>30.09</v>
      </c>
      <c r="F757" s="181">
        <v>266</v>
      </c>
      <c r="G757" s="181">
        <v>66.5</v>
      </c>
      <c r="H757" s="181">
        <v>332.5</v>
      </c>
      <c r="I757" s="181">
        <v>22008</v>
      </c>
      <c r="J757" s="181" t="s">
        <v>280</v>
      </c>
      <c r="K757" s="181"/>
      <c r="L757" s="181"/>
      <c r="M757" s="181"/>
    </row>
    <row r="758" spans="1:13">
      <c r="A758" s="181" t="s">
        <v>276</v>
      </c>
      <c r="B758" s="271">
        <v>40303</v>
      </c>
      <c r="C758" s="181" t="s">
        <v>290</v>
      </c>
      <c r="D758" s="181" t="s">
        <v>279</v>
      </c>
      <c r="E758" s="181">
        <v>31.41</v>
      </c>
      <c r="F758" s="181">
        <v>277.66000000000003</v>
      </c>
      <c r="G758" s="181">
        <v>69.42</v>
      </c>
      <c r="H758" s="181">
        <v>347.08</v>
      </c>
      <c r="I758" s="181">
        <v>22747</v>
      </c>
      <c r="J758" s="181" t="s">
        <v>280</v>
      </c>
      <c r="K758" s="181"/>
      <c r="L758" s="181"/>
      <c r="M758" s="181"/>
    </row>
    <row r="759" spans="1:13">
      <c r="A759" s="181" t="s">
        <v>276</v>
      </c>
      <c r="B759" s="271">
        <v>40304</v>
      </c>
      <c r="C759" s="181" t="s">
        <v>285</v>
      </c>
      <c r="D759" s="181" t="s">
        <v>279</v>
      </c>
      <c r="E759" s="181">
        <v>34.76</v>
      </c>
      <c r="F759" s="181">
        <v>307.27999999999997</v>
      </c>
      <c r="G759" s="181">
        <v>76.819999999999993</v>
      </c>
      <c r="H759" s="181">
        <v>384.1</v>
      </c>
      <c r="I759" s="181">
        <v>21609</v>
      </c>
      <c r="J759" s="181" t="s">
        <v>280</v>
      </c>
      <c r="K759" s="181"/>
      <c r="L759" s="181"/>
      <c r="M759" s="181"/>
    </row>
    <row r="760" spans="1:13">
      <c r="A760" s="181" t="s">
        <v>276</v>
      </c>
      <c r="B760" s="271">
        <v>40304</v>
      </c>
      <c r="C760" s="181" t="s">
        <v>281</v>
      </c>
      <c r="D760" s="181" t="s">
        <v>279</v>
      </c>
      <c r="E760" s="181">
        <v>26.28</v>
      </c>
      <c r="F760" s="181">
        <v>232.31</v>
      </c>
      <c r="G760" s="181">
        <v>58.08</v>
      </c>
      <c r="H760" s="181">
        <v>290.39</v>
      </c>
      <c r="I760" s="181">
        <v>25373</v>
      </c>
      <c r="J760" s="181" t="s">
        <v>280</v>
      </c>
      <c r="K760" s="181"/>
      <c r="L760" s="181"/>
      <c r="M760" s="181"/>
    </row>
    <row r="761" spans="1:13">
      <c r="A761" s="181" t="s">
        <v>276</v>
      </c>
      <c r="B761" s="271">
        <v>40305</v>
      </c>
      <c r="C761" s="181" t="s">
        <v>287</v>
      </c>
      <c r="D761" s="181" t="s">
        <v>279</v>
      </c>
      <c r="E761" s="181">
        <v>32.090000000000003</v>
      </c>
      <c r="F761" s="181">
        <v>283.68</v>
      </c>
      <c r="G761" s="181">
        <v>70.92</v>
      </c>
      <c r="H761" s="181">
        <v>354.6</v>
      </c>
      <c r="I761" s="181">
        <v>23929</v>
      </c>
      <c r="J761" s="181" t="s">
        <v>280</v>
      </c>
      <c r="K761" s="181"/>
      <c r="L761" s="181"/>
      <c r="M761" s="181"/>
    </row>
    <row r="762" spans="1:13">
      <c r="A762" s="181" t="s">
        <v>276</v>
      </c>
      <c r="B762" s="271">
        <v>40305</v>
      </c>
      <c r="C762" s="181" t="s">
        <v>298</v>
      </c>
      <c r="D762" s="181" t="s">
        <v>279</v>
      </c>
      <c r="E762" s="181">
        <v>20.5</v>
      </c>
      <c r="F762" s="181">
        <v>179.9</v>
      </c>
      <c r="G762" s="181">
        <v>44.98</v>
      </c>
      <c r="H762" s="181">
        <v>224.88</v>
      </c>
      <c r="I762" s="181">
        <v>23346</v>
      </c>
      <c r="J762" s="181" t="s">
        <v>280</v>
      </c>
      <c r="K762" s="181"/>
      <c r="L762" s="181"/>
      <c r="M762" s="181"/>
    </row>
    <row r="763" spans="1:13">
      <c r="A763" s="181" t="s">
        <v>276</v>
      </c>
      <c r="B763" s="271">
        <v>40306</v>
      </c>
      <c r="C763" s="181" t="s">
        <v>294</v>
      </c>
      <c r="D763" s="181" t="s">
        <v>279</v>
      </c>
      <c r="E763" s="181">
        <v>33.35</v>
      </c>
      <c r="F763" s="181">
        <v>292.68</v>
      </c>
      <c r="G763" s="181">
        <v>73.17</v>
      </c>
      <c r="H763" s="181">
        <v>365.85</v>
      </c>
      <c r="I763" s="181">
        <v>23705</v>
      </c>
      <c r="J763" s="181" t="s">
        <v>280</v>
      </c>
      <c r="K763" s="181"/>
      <c r="L763" s="181"/>
      <c r="M763" s="181"/>
    </row>
    <row r="764" spans="1:13">
      <c r="A764" s="181" t="s">
        <v>276</v>
      </c>
      <c r="B764" s="271">
        <v>40306</v>
      </c>
      <c r="C764" s="181" t="s">
        <v>291</v>
      </c>
      <c r="D764" s="181" t="s">
        <v>279</v>
      </c>
      <c r="E764" s="181">
        <v>36.39</v>
      </c>
      <c r="F764" s="181">
        <v>318.2</v>
      </c>
      <c r="G764" s="181">
        <v>79.55</v>
      </c>
      <c r="H764" s="181">
        <v>397.75</v>
      </c>
      <c r="I764" s="181">
        <v>24318</v>
      </c>
      <c r="J764" s="181" t="s">
        <v>280</v>
      </c>
      <c r="K764" s="181"/>
      <c r="L764" s="181"/>
      <c r="M764" s="181"/>
    </row>
    <row r="765" spans="1:13">
      <c r="A765" s="181" t="s">
        <v>276</v>
      </c>
      <c r="B765" s="271">
        <v>40307</v>
      </c>
      <c r="C765" s="181" t="s">
        <v>278</v>
      </c>
      <c r="D765" s="181" t="s">
        <v>279</v>
      </c>
      <c r="E765" s="181">
        <v>25.27</v>
      </c>
      <c r="F765" s="181">
        <v>220.96</v>
      </c>
      <c r="G765" s="181">
        <v>55.24</v>
      </c>
      <c r="H765" s="181">
        <v>276.2</v>
      </c>
      <c r="I765" s="181">
        <v>23350</v>
      </c>
      <c r="J765" s="181" t="s">
        <v>280</v>
      </c>
      <c r="K765" s="181"/>
      <c r="L765" s="181"/>
      <c r="M765" s="181"/>
    </row>
    <row r="766" spans="1:13">
      <c r="A766" s="181" t="s">
        <v>276</v>
      </c>
      <c r="B766" s="271">
        <v>40307</v>
      </c>
      <c r="C766" s="181" t="s">
        <v>282</v>
      </c>
      <c r="D766" s="181" t="s">
        <v>279</v>
      </c>
      <c r="E766" s="181">
        <v>24.88</v>
      </c>
      <c r="F766" s="181">
        <v>217.54</v>
      </c>
      <c r="G766" s="181">
        <v>54.38</v>
      </c>
      <c r="H766" s="181">
        <v>271.93</v>
      </c>
      <c r="I766" s="181">
        <v>27384</v>
      </c>
      <c r="J766" s="181" t="s">
        <v>280</v>
      </c>
      <c r="K766" s="181"/>
      <c r="L766" s="181"/>
      <c r="M766" s="181"/>
    </row>
    <row r="767" spans="1:13">
      <c r="A767" s="181" t="s">
        <v>276</v>
      </c>
      <c r="B767" s="271">
        <v>40308</v>
      </c>
      <c r="C767" s="181" t="s">
        <v>286</v>
      </c>
      <c r="D767" s="181" t="s">
        <v>279</v>
      </c>
      <c r="E767" s="181">
        <v>27.38</v>
      </c>
      <c r="F767" s="181">
        <v>238.97</v>
      </c>
      <c r="G767" s="181">
        <v>59.74</v>
      </c>
      <c r="H767" s="181">
        <v>298.70999999999998</v>
      </c>
      <c r="I767" s="181">
        <v>24989</v>
      </c>
      <c r="J767" s="181" t="s">
        <v>280</v>
      </c>
      <c r="K767" s="181"/>
      <c r="L767" s="181"/>
      <c r="M767" s="181"/>
    </row>
    <row r="768" spans="1:13">
      <c r="A768" s="181" t="s">
        <v>276</v>
      </c>
      <c r="B768" s="271">
        <v>40308</v>
      </c>
      <c r="C768" s="181" t="s">
        <v>289</v>
      </c>
      <c r="D768" s="181" t="s">
        <v>279</v>
      </c>
      <c r="E768" s="181">
        <v>29.12</v>
      </c>
      <c r="F768" s="181">
        <v>254.16</v>
      </c>
      <c r="G768" s="181">
        <v>63.54</v>
      </c>
      <c r="H768" s="181">
        <v>317.7</v>
      </c>
      <c r="I768" s="181">
        <v>22485</v>
      </c>
      <c r="J768" s="181" t="s">
        <v>280</v>
      </c>
      <c r="K768" s="181"/>
      <c r="L768" s="181"/>
      <c r="M768" s="181"/>
    </row>
    <row r="769" spans="1:13">
      <c r="A769" s="181" t="s">
        <v>276</v>
      </c>
      <c r="B769" s="271">
        <v>40308</v>
      </c>
      <c r="C769" s="181" t="s">
        <v>283</v>
      </c>
      <c r="D769" s="181" t="s">
        <v>279</v>
      </c>
      <c r="E769" s="181">
        <v>37.01</v>
      </c>
      <c r="F769" s="181">
        <v>323.02</v>
      </c>
      <c r="G769" s="181">
        <v>80.75</v>
      </c>
      <c r="H769" s="181">
        <v>403.77</v>
      </c>
      <c r="I769" s="181">
        <v>25241</v>
      </c>
      <c r="J769" s="181" t="s">
        <v>280</v>
      </c>
      <c r="K769" s="181"/>
      <c r="L769" s="181"/>
      <c r="M769" s="181"/>
    </row>
    <row r="770" spans="1:13">
      <c r="A770" s="181" t="s">
        <v>276</v>
      </c>
      <c r="B770" s="271">
        <v>40309</v>
      </c>
      <c r="C770" s="181" t="s">
        <v>285</v>
      </c>
      <c r="D770" s="181" t="s">
        <v>279</v>
      </c>
      <c r="E770" s="181">
        <v>32.86</v>
      </c>
      <c r="F770" s="181">
        <v>285.22000000000003</v>
      </c>
      <c r="G770" s="181">
        <v>71.31</v>
      </c>
      <c r="H770" s="181">
        <v>356.53</v>
      </c>
      <c r="I770" s="181">
        <v>21860</v>
      </c>
      <c r="J770" s="181" t="s">
        <v>280</v>
      </c>
      <c r="K770" s="181"/>
      <c r="L770" s="181"/>
      <c r="M770" s="181"/>
    </row>
    <row r="771" spans="1:13">
      <c r="A771" s="181" t="s">
        <v>276</v>
      </c>
      <c r="B771" s="271">
        <v>40309</v>
      </c>
      <c r="C771" s="181" t="s">
        <v>281</v>
      </c>
      <c r="D771" s="181" t="s">
        <v>279</v>
      </c>
      <c r="E771" s="181">
        <v>30.55</v>
      </c>
      <c r="F771" s="181">
        <v>265.18</v>
      </c>
      <c r="G771" s="181">
        <v>66.3</v>
      </c>
      <c r="H771" s="181">
        <v>331.48</v>
      </c>
      <c r="I771" s="181">
        <v>25805</v>
      </c>
      <c r="J771" s="181" t="s">
        <v>280</v>
      </c>
      <c r="K771" s="181"/>
      <c r="L771" s="181"/>
      <c r="M771" s="181"/>
    </row>
    <row r="772" spans="1:13">
      <c r="A772" s="181" t="s">
        <v>276</v>
      </c>
      <c r="B772" s="271">
        <v>40309</v>
      </c>
      <c r="C772" s="181" t="s">
        <v>294</v>
      </c>
      <c r="D772" s="181" t="s">
        <v>279</v>
      </c>
      <c r="E772" s="181">
        <v>31.71</v>
      </c>
      <c r="F772" s="181">
        <v>275.24</v>
      </c>
      <c r="G772" s="181">
        <v>68.81</v>
      </c>
      <c r="H772" s="181">
        <v>344.05</v>
      </c>
      <c r="I772" s="181">
        <v>24227</v>
      </c>
      <c r="J772" s="181" t="s">
        <v>280</v>
      </c>
      <c r="K772" s="181"/>
      <c r="L772" s="181"/>
      <c r="M772" s="181"/>
    </row>
    <row r="773" spans="1:13">
      <c r="A773" s="181" t="s">
        <v>276</v>
      </c>
      <c r="B773" s="271">
        <v>40310</v>
      </c>
      <c r="C773" s="181" t="s">
        <v>297</v>
      </c>
      <c r="D773" s="181" t="s">
        <v>279</v>
      </c>
      <c r="E773" s="181">
        <v>30.1</v>
      </c>
      <c r="F773" s="181">
        <v>261.26</v>
      </c>
      <c r="G773" s="181">
        <v>65.31</v>
      </c>
      <c r="H773" s="181">
        <v>326.57</v>
      </c>
      <c r="I773" s="181">
        <v>22785</v>
      </c>
      <c r="J773" s="181" t="s">
        <v>280</v>
      </c>
      <c r="K773" s="181"/>
      <c r="L773" s="181"/>
      <c r="M773" s="181"/>
    </row>
    <row r="774" spans="1:13">
      <c r="A774" s="181" t="s">
        <v>276</v>
      </c>
      <c r="B774" s="271">
        <v>40310</v>
      </c>
      <c r="C774" s="181" t="s">
        <v>291</v>
      </c>
      <c r="D774" s="181" t="s">
        <v>279</v>
      </c>
      <c r="E774" s="181">
        <v>30.86</v>
      </c>
      <c r="F774" s="181">
        <v>267.38</v>
      </c>
      <c r="G774" s="181">
        <v>66.84</v>
      </c>
      <c r="H774" s="181">
        <v>334.23</v>
      </c>
      <c r="I774" s="181">
        <v>24815</v>
      </c>
      <c r="J774" s="181" t="s">
        <v>280</v>
      </c>
      <c r="K774" s="181"/>
      <c r="L774" s="181"/>
      <c r="M774" s="181"/>
    </row>
    <row r="775" spans="1:13">
      <c r="A775" s="181" t="s">
        <v>276</v>
      </c>
      <c r="B775" s="271">
        <v>40311</v>
      </c>
      <c r="C775" s="181" t="s">
        <v>290</v>
      </c>
      <c r="D775" s="181" t="s">
        <v>279</v>
      </c>
      <c r="E775" s="181">
        <v>29.26</v>
      </c>
      <c r="F775" s="181">
        <v>255.62</v>
      </c>
      <c r="G775" s="181">
        <v>63.91</v>
      </c>
      <c r="H775" s="181">
        <v>319.52</v>
      </c>
      <c r="I775" s="181">
        <v>23172</v>
      </c>
      <c r="J775" s="181" t="s">
        <v>280</v>
      </c>
      <c r="K775" s="181"/>
      <c r="L775" s="181"/>
      <c r="M775" s="181"/>
    </row>
    <row r="776" spans="1:13">
      <c r="A776" s="181" t="s">
        <v>276</v>
      </c>
      <c r="B776" s="271">
        <v>40313</v>
      </c>
      <c r="C776" s="181" t="s">
        <v>289</v>
      </c>
      <c r="D776" s="181" t="s">
        <v>279</v>
      </c>
      <c r="E776" s="181">
        <v>29.14</v>
      </c>
      <c r="F776" s="181">
        <v>255.73</v>
      </c>
      <c r="G776" s="181">
        <v>63.93</v>
      </c>
      <c r="H776" s="181">
        <v>319.66000000000003</v>
      </c>
      <c r="I776" s="181">
        <v>22951</v>
      </c>
      <c r="J776" s="181" t="s">
        <v>280</v>
      </c>
      <c r="K776" s="181"/>
      <c r="L776" s="181"/>
      <c r="M776" s="181"/>
    </row>
    <row r="777" spans="1:13">
      <c r="A777" s="181" t="s">
        <v>276</v>
      </c>
      <c r="B777" s="271">
        <v>40314</v>
      </c>
      <c r="C777" s="181" t="s">
        <v>278</v>
      </c>
      <c r="D777" s="181" t="s">
        <v>279</v>
      </c>
      <c r="E777" s="181">
        <v>25.01</v>
      </c>
      <c r="F777" s="181">
        <v>219.89</v>
      </c>
      <c r="G777" s="181">
        <v>54.97</v>
      </c>
      <c r="H777" s="181">
        <v>274.86</v>
      </c>
      <c r="I777" s="181">
        <v>23762</v>
      </c>
      <c r="J777" s="181" t="s">
        <v>280</v>
      </c>
      <c r="K777" s="181"/>
      <c r="L777" s="181"/>
      <c r="M777" s="181"/>
    </row>
    <row r="778" spans="1:13">
      <c r="A778" s="181" t="s">
        <v>276</v>
      </c>
      <c r="B778" s="271">
        <v>40314</v>
      </c>
      <c r="C778" s="181" t="s">
        <v>291</v>
      </c>
      <c r="D778" s="181" t="s">
        <v>279</v>
      </c>
      <c r="E778" s="181">
        <v>36.869999999999997</v>
      </c>
      <c r="F778" s="181">
        <v>324.16000000000003</v>
      </c>
      <c r="G778" s="181">
        <v>81.040000000000006</v>
      </c>
      <c r="H778" s="181">
        <v>405.2</v>
      </c>
      <c r="I778" s="181">
        <v>25460</v>
      </c>
      <c r="J778" s="181" t="s">
        <v>280</v>
      </c>
      <c r="K778" s="181"/>
      <c r="L778" s="181"/>
      <c r="M778" s="181"/>
    </row>
    <row r="779" spans="1:13">
      <c r="A779" s="181" t="s">
        <v>276</v>
      </c>
      <c r="B779" s="271">
        <v>40315</v>
      </c>
      <c r="C779" s="181" t="s">
        <v>285</v>
      </c>
      <c r="D779" s="181" t="s">
        <v>279</v>
      </c>
      <c r="E779" s="181">
        <v>30.92</v>
      </c>
      <c r="F779" s="181">
        <v>271.85000000000002</v>
      </c>
      <c r="G779" s="181">
        <v>67.959999999999994</v>
      </c>
      <c r="H779" s="181">
        <v>339.81</v>
      </c>
      <c r="I779" s="181">
        <v>22098</v>
      </c>
      <c r="J779" s="181" t="s">
        <v>280</v>
      </c>
      <c r="K779" s="181"/>
      <c r="L779" s="181"/>
      <c r="M779" s="181"/>
    </row>
    <row r="780" spans="1:13">
      <c r="A780" s="181" t="s">
        <v>276</v>
      </c>
      <c r="B780" s="271">
        <v>40316</v>
      </c>
      <c r="C780" s="181" t="s">
        <v>282</v>
      </c>
      <c r="D780" s="181" t="s">
        <v>279</v>
      </c>
      <c r="E780" s="181">
        <v>27.69</v>
      </c>
      <c r="F780" s="181">
        <v>240.79</v>
      </c>
      <c r="G780" s="181">
        <v>60.2</v>
      </c>
      <c r="H780" s="181">
        <v>300.99</v>
      </c>
      <c r="I780" s="181">
        <v>27787</v>
      </c>
      <c r="J780" s="181" t="s">
        <v>280</v>
      </c>
      <c r="K780" s="181"/>
      <c r="L780" s="181"/>
      <c r="M780" s="181"/>
    </row>
    <row r="781" spans="1:13">
      <c r="A781" s="181" t="s">
        <v>276</v>
      </c>
      <c r="B781" s="271">
        <v>40316</v>
      </c>
      <c r="C781" s="181" t="s">
        <v>286</v>
      </c>
      <c r="D781" s="181" t="s">
        <v>279</v>
      </c>
      <c r="E781" s="181">
        <v>29.98</v>
      </c>
      <c r="F781" s="181">
        <v>263.58</v>
      </c>
      <c r="G781" s="181">
        <v>65.89</v>
      </c>
      <c r="H781" s="181">
        <v>329.47</v>
      </c>
      <c r="I781" s="181">
        <v>25492</v>
      </c>
      <c r="J781" s="181" t="s">
        <v>280</v>
      </c>
      <c r="K781" s="181"/>
      <c r="L781" s="181"/>
      <c r="M781" s="181"/>
    </row>
    <row r="782" spans="1:13">
      <c r="A782" s="181" t="s">
        <v>276</v>
      </c>
      <c r="B782" s="271">
        <v>40316</v>
      </c>
      <c r="C782" s="181" t="s">
        <v>298</v>
      </c>
      <c r="D782" s="181" t="s">
        <v>279</v>
      </c>
      <c r="E782" s="181">
        <v>29.37</v>
      </c>
      <c r="F782" s="181">
        <v>258.22000000000003</v>
      </c>
      <c r="G782" s="181">
        <v>64.56</v>
      </c>
      <c r="H782" s="181">
        <v>322.77999999999997</v>
      </c>
      <c r="I782" s="181">
        <v>23777</v>
      </c>
      <c r="J782" s="181" t="s">
        <v>280</v>
      </c>
      <c r="K782" s="181"/>
      <c r="L782" s="181"/>
      <c r="M782" s="181"/>
    </row>
    <row r="783" spans="1:13">
      <c r="A783" s="181" t="s">
        <v>276</v>
      </c>
      <c r="B783" s="271">
        <v>40316</v>
      </c>
      <c r="C783" s="181" t="s">
        <v>283</v>
      </c>
      <c r="D783" s="181" t="s">
        <v>279</v>
      </c>
      <c r="E783" s="181">
        <v>34.78</v>
      </c>
      <c r="F783" s="181">
        <v>305.77999999999997</v>
      </c>
      <c r="G783" s="181">
        <v>76.44</v>
      </c>
      <c r="H783" s="181">
        <v>382.22</v>
      </c>
      <c r="I783" s="181">
        <v>25857</v>
      </c>
      <c r="J783" s="181" t="s">
        <v>280</v>
      </c>
      <c r="K783" s="181"/>
      <c r="L783" s="181"/>
      <c r="M783" s="181"/>
    </row>
    <row r="784" spans="1:13">
      <c r="A784" s="181" t="s">
        <v>276</v>
      </c>
      <c r="B784" s="271">
        <v>40317</v>
      </c>
      <c r="C784" s="181" t="s">
        <v>281</v>
      </c>
      <c r="D784" s="181" t="s">
        <v>279</v>
      </c>
      <c r="E784" s="181">
        <v>27.96</v>
      </c>
      <c r="F784" s="181">
        <v>242.25</v>
      </c>
      <c r="G784" s="181">
        <v>60.56</v>
      </c>
      <c r="H784" s="181">
        <v>302.81</v>
      </c>
      <c r="I784" s="181">
        <v>26239</v>
      </c>
      <c r="J784" s="181" t="s">
        <v>280</v>
      </c>
      <c r="K784" s="181"/>
      <c r="L784" s="181"/>
      <c r="M784" s="181"/>
    </row>
    <row r="785" spans="1:13">
      <c r="A785" s="181" t="s">
        <v>276</v>
      </c>
      <c r="B785" s="271">
        <v>40317</v>
      </c>
      <c r="C785" s="181" t="s">
        <v>294</v>
      </c>
      <c r="D785" s="181" t="s">
        <v>279</v>
      </c>
      <c r="E785" s="181">
        <v>30</v>
      </c>
      <c r="F785" s="181">
        <v>260.88</v>
      </c>
      <c r="G785" s="181">
        <v>65.22</v>
      </c>
      <c r="H785" s="181">
        <v>326.10000000000002</v>
      </c>
      <c r="I785" s="181">
        <v>24737</v>
      </c>
      <c r="J785" s="181" t="s">
        <v>280</v>
      </c>
      <c r="K785" s="181"/>
      <c r="L785" s="181"/>
      <c r="M785" s="181"/>
    </row>
    <row r="786" spans="1:13">
      <c r="A786" s="181" t="s">
        <v>276</v>
      </c>
      <c r="B786" s="271">
        <v>40318</v>
      </c>
      <c r="C786" s="181" t="s">
        <v>289</v>
      </c>
      <c r="D786" s="181" t="s">
        <v>279</v>
      </c>
      <c r="E786" s="181">
        <v>29.28</v>
      </c>
      <c r="F786" s="181">
        <v>252.27</v>
      </c>
      <c r="G786" s="181">
        <v>63.07</v>
      </c>
      <c r="H786" s="181">
        <v>315.33999999999997</v>
      </c>
      <c r="I786" s="181">
        <v>23441</v>
      </c>
      <c r="J786" s="181" t="s">
        <v>280</v>
      </c>
      <c r="K786" s="181"/>
      <c r="L786" s="181"/>
      <c r="M786" s="181"/>
    </row>
    <row r="787" spans="1:13">
      <c r="A787" s="181" t="s">
        <v>276</v>
      </c>
      <c r="B787" s="271">
        <v>40318</v>
      </c>
      <c r="C787" s="181" t="s">
        <v>290</v>
      </c>
      <c r="D787" s="181" t="s">
        <v>279</v>
      </c>
      <c r="E787" s="181">
        <v>34.18</v>
      </c>
      <c r="F787" s="181">
        <v>294.5</v>
      </c>
      <c r="G787" s="181">
        <v>73.63</v>
      </c>
      <c r="H787" s="181">
        <v>368.13</v>
      </c>
      <c r="I787" s="181">
        <v>23698</v>
      </c>
      <c r="J787" s="181" t="s">
        <v>280</v>
      </c>
      <c r="K787" s="181"/>
      <c r="L787" s="181"/>
      <c r="M787" s="181"/>
    </row>
    <row r="788" spans="1:13">
      <c r="A788" s="181" t="s">
        <v>276</v>
      </c>
      <c r="B788" s="271">
        <v>40319</v>
      </c>
      <c r="C788" s="181" t="s">
        <v>287</v>
      </c>
      <c r="D788" s="181" t="s">
        <v>279</v>
      </c>
      <c r="E788" s="181">
        <v>30.94</v>
      </c>
      <c r="F788" s="181">
        <v>264.10000000000002</v>
      </c>
      <c r="G788" s="181">
        <v>66.03</v>
      </c>
      <c r="H788" s="181">
        <v>330.13</v>
      </c>
      <c r="I788" s="181">
        <v>24417</v>
      </c>
      <c r="J788" s="181" t="s">
        <v>280</v>
      </c>
      <c r="K788" s="181"/>
      <c r="L788" s="181"/>
      <c r="M788" s="181"/>
    </row>
    <row r="789" spans="1:13">
      <c r="A789" s="181" t="s">
        <v>276</v>
      </c>
      <c r="B789" s="271">
        <v>40319</v>
      </c>
      <c r="C789" s="181" t="s">
        <v>291</v>
      </c>
      <c r="D789" s="181" t="s">
        <v>279</v>
      </c>
      <c r="E789" s="181">
        <v>25.38</v>
      </c>
      <c r="F789" s="181">
        <v>216.65</v>
      </c>
      <c r="G789" s="181">
        <v>54.16</v>
      </c>
      <c r="H789" s="181">
        <v>270.81</v>
      </c>
      <c r="I789" s="181">
        <v>25904</v>
      </c>
      <c r="J789" s="181" t="s">
        <v>280</v>
      </c>
      <c r="K789" s="181"/>
      <c r="L789" s="181"/>
      <c r="M789" s="181"/>
    </row>
    <row r="790" spans="1:13">
      <c r="A790" s="181" t="s">
        <v>276</v>
      </c>
      <c r="B790" s="271">
        <v>40321</v>
      </c>
      <c r="C790" s="181" t="s">
        <v>294</v>
      </c>
      <c r="D790" s="181" t="s">
        <v>279</v>
      </c>
      <c r="E790" s="181">
        <v>34.85</v>
      </c>
      <c r="F790" s="181">
        <v>293.58</v>
      </c>
      <c r="G790" s="181">
        <v>73.39</v>
      </c>
      <c r="H790" s="181">
        <v>366.97</v>
      </c>
      <c r="I790" s="181">
        <v>25330</v>
      </c>
      <c r="J790" s="181" t="s">
        <v>280</v>
      </c>
      <c r="K790" s="181"/>
      <c r="L790" s="181"/>
      <c r="M790" s="181"/>
    </row>
    <row r="791" spans="1:13">
      <c r="A791" s="181" t="s">
        <v>276</v>
      </c>
      <c r="B791" s="271">
        <v>40322</v>
      </c>
      <c r="C791" s="181" t="s">
        <v>285</v>
      </c>
      <c r="D791" s="181" t="s">
        <v>279</v>
      </c>
      <c r="E791" s="181">
        <v>34.4</v>
      </c>
      <c r="F791" s="181">
        <v>289.77999999999997</v>
      </c>
      <c r="G791" s="181">
        <v>72.44</v>
      </c>
      <c r="H791" s="181">
        <v>362.22</v>
      </c>
      <c r="I791" s="181">
        <v>22659</v>
      </c>
      <c r="J791" s="181" t="s">
        <v>280</v>
      </c>
      <c r="K791" s="181"/>
      <c r="L791" s="181"/>
      <c r="M791" s="181"/>
    </row>
    <row r="792" spans="1:13">
      <c r="A792" s="181" t="s">
        <v>276</v>
      </c>
      <c r="B792" s="271">
        <v>40322</v>
      </c>
      <c r="C792" s="181" t="s">
        <v>297</v>
      </c>
      <c r="D792" s="181" t="s">
        <v>279</v>
      </c>
      <c r="E792" s="181">
        <v>36.020000000000003</v>
      </c>
      <c r="F792" s="181">
        <v>303.43</v>
      </c>
      <c r="G792" s="181">
        <v>75.86</v>
      </c>
      <c r="H792" s="181">
        <v>379.29</v>
      </c>
      <c r="I792" s="181">
        <v>23359</v>
      </c>
      <c r="J792" s="181" t="s">
        <v>280</v>
      </c>
      <c r="K792" s="181"/>
      <c r="L792" s="181"/>
      <c r="M792" s="181"/>
    </row>
    <row r="793" spans="1:13">
      <c r="A793" s="181" t="s">
        <v>276</v>
      </c>
      <c r="B793" s="271">
        <v>40322</v>
      </c>
      <c r="C793" s="181" t="s">
        <v>289</v>
      </c>
      <c r="D793" s="181" t="s">
        <v>279</v>
      </c>
      <c r="E793" s="181">
        <v>27.19</v>
      </c>
      <c r="F793" s="181">
        <v>229.05</v>
      </c>
      <c r="G793" s="181">
        <v>57.26</v>
      </c>
      <c r="H793" s="181">
        <v>286.31</v>
      </c>
      <c r="I793" s="181">
        <v>23897</v>
      </c>
      <c r="J793" s="181" t="s">
        <v>280</v>
      </c>
      <c r="K793" s="181"/>
      <c r="L793" s="181"/>
      <c r="M793" s="181"/>
    </row>
    <row r="794" spans="1:13">
      <c r="A794" s="181" t="s">
        <v>276</v>
      </c>
      <c r="B794" s="271">
        <v>40323</v>
      </c>
      <c r="C794" s="181" t="s">
        <v>281</v>
      </c>
      <c r="D794" s="181" t="s">
        <v>279</v>
      </c>
      <c r="E794" s="181">
        <v>28.15</v>
      </c>
      <c r="F794" s="181">
        <v>236.68</v>
      </c>
      <c r="G794" s="181">
        <v>59.17</v>
      </c>
      <c r="H794" s="181">
        <v>295.85000000000002</v>
      </c>
      <c r="I794" s="181">
        <v>26693</v>
      </c>
      <c r="J794" s="181" t="s">
        <v>280</v>
      </c>
      <c r="K794" s="181"/>
      <c r="L794" s="181"/>
      <c r="M794" s="181"/>
    </row>
    <row r="795" spans="1:13">
      <c r="A795" s="181" t="s">
        <v>276</v>
      </c>
      <c r="B795" s="271">
        <v>40323</v>
      </c>
      <c r="C795" s="181" t="s">
        <v>290</v>
      </c>
      <c r="D795" s="181" t="s">
        <v>279</v>
      </c>
      <c r="E795" s="181">
        <v>28.89</v>
      </c>
      <c r="F795" s="181">
        <v>242.91</v>
      </c>
      <c r="G795" s="181">
        <v>60.73</v>
      </c>
      <c r="H795" s="181">
        <v>303.64</v>
      </c>
      <c r="I795" s="181">
        <v>24144</v>
      </c>
      <c r="J795" s="181" t="s">
        <v>280</v>
      </c>
      <c r="K795" s="181"/>
      <c r="L795" s="181"/>
      <c r="M795" s="181"/>
    </row>
    <row r="796" spans="1:13">
      <c r="A796" s="181" t="s">
        <v>276</v>
      </c>
      <c r="B796" s="271">
        <v>40324</v>
      </c>
      <c r="C796" s="181" t="s">
        <v>286</v>
      </c>
      <c r="D796" s="181" t="s">
        <v>279</v>
      </c>
      <c r="E796" s="181">
        <v>38.28</v>
      </c>
      <c r="F796" s="181">
        <v>321.25</v>
      </c>
      <c r="G796" s="181">
        <v>80.31</v>
      </c>
      <c r="H796" s="181">
        <v>401.56</v>
      </c>
      <c r="I796" s="181">
        <v>26129</v>
      </c>
      <c r="J796" s="181" t="s">
        <v>280</v>
      </c>
      <c r="K796" s="181"/>
      <c r="L796" s="181"/>
      <c r="M796" s="181"/>
    </row>
    <row r="797" spans="1:13">
      <c r="A797" s="181" t="s">
        <v>276</v>
      </c>
      <c r="B797" s="271">
        <v>40324</v>
      </c>
      <c r="C797" s="181" t="s">
        <v>291</v>
      </c>
      <c r="D797" s="181" t="s">
        <v>279</v>
      </c>
      <c r="E797" s="181">
        <v>30.65</v>
      </c>
      <c r="F797" s="181">
        <v>257.7</v>
      </c>
      <c r="G797" s="181">
        <v>64.42</v>
      </c>
      <c r="H797" s="181">
        <v>322.13</v>
      </c>
      <c r="I797" s="181">
        <v>26449</v>
      </c>
      <c r="J797" s="181" t="s">
        <v>280</v>
      </c>
      <c r="K797" s="181"/>
      <c r="L797" s="181"/>
      <c r="M797" s="181"/>
    </row>
    <row r="798" spans="1:13">
      <c r="A798" s="181" t="s">
        <v>276</v>
      </c>
      <c r="B798" s="271">
        <v>40325</v>
      </c>
      <c r="C798" s="181" t="s">
        <v>278</v>
      </c>
      <c r="D798" s="181" t="s">
        <v>279</v>
      </c>
      <c r="E798" s="181">
        <v>30.52</v>
      </c>
      <c r="F798" s="181">
        <v>256.12</v>
      </c>
      <c r="G798" s="181">
        <v>64.03</v>
      </c>
      <c r="H798" s="181">
        <v>320.14999999999998</v>
      </c>
      <c r="I798" s="181">
        <v>24237</v>
      </c>
      <c r="J798" s="181" t="s">
        <v>280</v>
      </c>
      <c r="K798" s="181"/>
      <c r="L798" s="181"/>
      <c r="M798" s="181"/>
    </row>
    <row r="799" spans="1:13">
      <c r="A799" s="181" t="s">
        <v>276</v>
      </c>
      <c r="B799" s="271">
        <v>40325</v>
      </c>
      <c r="C799" s="181" t="s">
        <v>289</v>
      </c>
      <c r="D799" s="181" t="s">
        <v>279</v>
      </c>
      <c r="E799" s="181">
        <v>22.98</v>
      </c>
      <c r="F799" s="181">
        <v>191.93</v>
      </c>
      <c r="G799" s="181">
        <v>47.98</v>
      </c>
      <c r="H799" s="181">
        <v>239.91</v>
      </c>
      <c r="I799" s="181">
        <v>24298</v>
      </c>
      <c r="J799" s="181" t="s">
        <v>280</v>
      </c>
      <c r="K799" s="181"/>
      <c r="L799" s="181"/>
      <c r="M799" s="181"/>
    </row>
    <row r="800" spans="1:13">
      <c r="A800" s="181" t="s">
        <v>276</v>
      </c>
      <c r="B800" s="271">
        <v>40326</v>
      </c>
      <c r="C800" s="181" t="s">
        <v>285</v>
      </c>
      <c r="D800" s="181" t="s">
        <v>279</v>
      </c>
      <c r="E800" s="181">
        <v>25.3</v>
      </c>
      <c r="F800" s="181">
        <v>213.33</v>
      </c>
      <c r="G800" s="181">
        <v>53.33</v>
      </c>
      <c r="H800" s="181">
        <v>266.66000000000003</v>
      </c>
      <c r="I800" s="181">
        <v>23045</v>
      </c>
      <c r="J800" s="181" t="s">
        <v>280</v>
      </c>
      <c r="K800" s="181"/>
      <c r="L800" s="181"/>
      <c r="M800" s="181"/>
    </row>
    <row r="801" spans="1:13">
      <c r="A801" s="181" t="s">
        <v>276</v>
      </c>
      <c r="B801" s="271">
        <v>40327</v>
      </c>
      <c r="C801" s="181" t="s">
        <v>298</v>
      </c>
      <c r="D801" s="181" t="s">
        <v>279</v>
      </c>
      <c r="E801" s="181">
        <v>34.4</v>
      </c>
      <c r="F801" s="181">
        <v>290.06</v>
      </c>
      <c r="G801" s="181">
        <v>72.52</v>
      </c>
      <c r="H801" s="181">
        <v>362.57</v>
      </c>
      <c r="I801" s="181">
        <v>24284</v>
      </c>
      <c r="J801" s="181" t="s">
        <v>280</v>
      </c>
      <c r="K801" s="181"/>
      <c r="L801" s="181"/>
      <c r="M801" s="181"/>
    </row>
    <row r="802" spans="1:13">
      <c r="A802" s="181" t="s">
        <v>276</v>
      </c>
      <c r="B802" s="271">
        <v>40327</v>
      </c>
      <c r="C802" s="181" t="s">
        <v>291</v>
      </c>
      <c r="D802" s="181" t="s">
        <v>279</v>
      </c>
      <c r="E802" s="181">
        <v>27.03</v>
      </c>
      <c r="F802" s="181">
        <v>227.91</v>
      </c>
      <c r="G802" s="181">
        <v>56.98</v>
      </c>
      <c r="H802" s="181">
        <v>284.89</v>
      </c>
      <c r="I802" s="181">
        <v>26919</v>
      </c>
      <c r="J802" s="181" t="s">
        <v>280</v>
      </c>
      <c r="K802" s="181"/>
      <c r="L802" s="181"/>
      <c r="M802" s="181"/>
    </row>
    <row r="803" spans="1:13">
      <c r="A803" s="181" t="s">
        <v>276</v>
      </c>
      <c r="B803" s="271">
        <v>40328</v>
      </c>
      <c r="C803" s="181" t="s">
        <v>290</v>
      </c>
      <c r="D803" s="181" t="s">
        <v>279</v>
      </c>
      <c r="E803" s="181">
        <v>23.25</v>
      </c>
      <c r="F803" s="181">
        <v>199.95</v>
      </c>
      <c r="G803" s="181">
        <v>49.99</v>
      </c>
      <c r="H803" s="181">
        <v>249.94</v>
      </c>
      <c r="I803" s="181">
        <v>24531</v>
      </c>
      <c r="J803" s="181" t="s">
        <v>280</v>
      </c>
      <c r="K803" s="181"/>
      <c r="L803" s="181"/>
      <c r="M803" s="181"/>
    </row>
    <row r="804" spans="1:13">
      <c r="A804" s="181" t="s">
        <v>276</v>
      </c>
      <c r="B804" s="271">
        <v>40328</v>
      </c>
      <c r="C804" s="181" t="s">
        <v>283</v>
      </c>
      <c r="D804" s="181" t="s">
        <v>279</v>
      </c>
      <c r="E804" s="181">
        <v>43.59</v>
      </c>
      <c r="F804" s="181">
        <v>374.87</v>
      </c>
      <c r="G804" s="181">
        <v>93.72</v>
      </c>
      <c r="H804" s="181">
        <v>468.59</v>
      </c>
      <c r="I804" s="181">
        <v>26580</v>
      </c>
      <c r="J804" s="181" t="s">
        <v>280</v>
      </c>
      <c r="K804" s="181"/>
      <c r="L804" s="181"/>
      <c r="M804" s="181"/>
    </row>
    <row r="805" spans="1:13">
      <c r="A805" s="181" t="s">
        <v>276</v>
      </c>
      <c r="B805" s="271">
        <v>40329</v>
      </c>
      <c r="C805" s="181" t="s">
        <v>285</v>
      </c>
      <c r="D805" s="181" t="s">
        <v>279</v>
      </c>
      <c r="E805" s="181">
        <v>28.11</v>
      </c>
      <c r="F805" s="181">
        <v>241.74</v>
      </c>
      <c r="G805" s="181">
        <v>60.44</v>
      </c>
      <c r="H805" s="181">
        <v>302.18</v>
      </c>
      <c r="I805" s="181">
        <v>23520</v>
      </c>
      <c r="J805" s="181" t="s">
        <v>280</v>
      </c>
      <c r="K805" s="181"/>
      <c r="L805" s="181"/>
      <c r="M805" s="181"/>
    </row>
    <row r="806" spans="1:13">
      <c r="A806" s="181" t="s">
        <v>276</v>
      </c>
      <c r="B806" s="271">
        <v>40329</v>
      </c>
      <c r="C806" s="181" t="s">
        <v>289</v>
      </c>
      <c r="D806" s="181" t="s">
        <v>279</v>
      </c>
      <c r="E806" s="181">
        <v>32.17</v>
      </c>
      <c r="F806" s="181">
        <v>276.66000000000003</v>
      </c>
      <c r="G806" s="181">
        <v>69.17</v>
      </c>
      <c r="H806" s="181">
        <v>345.83</v>
      </c>
      <c r="I806" s="181">
        <v>24837</v>
      </c>
      <c r="J806" s="181" t="s">
        <v>280</v>
      </c>
      <c r="K806" s="181"/>
      <c r="L806" s="181"/>
      <c r="M806" s="181"/>
    </row>
    <row r="807" spans="1:13">
      <c r="A807" s="181" t="s">
        <v>276</v>
      </c>
      <c r="B807" s="271">
        <v>40330</v>
      </c>
      <c r="C807" s="181" t="s">
        <v>282</v>
      </c>
      <c r="D807" s="181" t="s">
        <v>279</v>
      </c>
      <c r="E807" s="181">
        <v>33.15</v>
      </c>
      <c r="F807" s="181">
        <v>285.08999999999997</v>
      </c>
      <c r="G807" s="181">
        <v>71.27</v>
      </c>
      <c r="H807" s="181">
        <v>356.36</v>
      </c>
      <c r="I807" s="181">
        <v>28282</v>
      </c>
      <c r="J807" s="181" t="s">
        <v>280</v>
      </c>
      <c r="K807" s="181"/>
      <c r="L807" s="181"/>
      <c r="M807" s="181"/>
    </row>
    <row r="808" spans="1:13">
      <c r="A808" s="181" t="s">
        <v>276</v>
      </c>
      <c r="B808" s="271">
        <v>40331</v>
      </c>
      <c r="C808" s="181" t="s">
        <v>286</v>
      </c>
      <c r="D808" s="181" t="s">
        <v>279</v>
      </c>
      <c r="E808" s="181">
        <v>30.7</v>
      </c>
      <c r="F808" s="181">
        <v>264.02</v>
      </c>
      <c r="G808" s="181">
        <v>66</v>
      </c>
      <c r="H808" s="181">
        <v>330.02</v>
      </c>
      <c r="I808" s="181">
        <v>26640</v>
      </c>
      <c r="J808" s="181" t="s">
        <v>280</v>
      </c>
      <c r="K808" s="181"/>
      <c r="L808" s="181"/>
      <c r="M808" s="181"/>
    </row>
    <row r="809" spans="1:13">
      <c r="A809" s="181" t="s">
        <v>276</v>
      </c>
      <c r="B809" s="271">
        <v>40331</v>
      </c>
      <c r="C809" s="181" t="s">
        <v>294</v>
      </c>
      <c r="D809" s="181" t="s">
        <v>279</v>
      </c>
      <c r="E809" s="181">
        <v>38.119999999999997</v>
      </c>
      <c r="F809" s="181">
        <v>327.83</v>
      </c>
      <c r="G809" s="181">
        <v>81.96</v>
      </c>
      <c r="H809" s="181">
        <v>409.79</v>
      </c>
      <c r="I809" s="181">
        <v>25977</v>
      </c>
      <c r="J809" s="181" t="s">
        <v>280</v>
      </c>
      <c r="K809" s="181"/>
      <c r="L809" s="181"/>
      <c r="M809" s="181"/>
    </row>
    <row r="810" spans="1:13">
      <c r="A810" s="181" t="s">
        <v>276</v>
      </c>
      <c r="B810" s="271">
        <v>40332</v>
      </c>
      <c r="C810" s="181" t="s">
        <v>281</v>
      </c>
      <c r="D810" s="181" t="s">
        <v>279</v>
      </c>
      <c r="E810" s="181">
        <v>28.48</v>
      </c>
      <c r="F810" s="181">
        <v>246.06</v>
      </c>
      <c r="G810" s="181">
        <v>61.52</v>
      </c>
      <c r="H810" s="181">
        <v>307.57</v>
      </c>
      <c r="I810" s="181">
        <v>27153</v>
      </c>
      <c r="J810" s="181" t="s">
        <v>280</v>
      </c>
      <c r="K810" s="181"/>
      <c r="L810" s="181"/>
      <c r="M810" s="181"/>
    </row>
    <row r="811" spans="1:13">
      <c r="A811" s="181" t="s">
        <v>276</v>
      </c>
      <c r="B811" s="271">
        <v>40332</v>
      </c>
      <c r="C811" s="181" t="s">
        <v>297</v>
      </c>
      <c r="D811" s="181" t="s">
        <v>279</v>
      </c>
      <c r="E811" s="181">
        <v>32.31</v>
      </c>
      <c r="F811" s="181">
        <v>279.16000000000003</v>
      </c>
      <c r="G811" s="181">
        <v>69.790000000000006</v>
      </c>
      <c r="H811" s="181">
        <v>348.95</v>
      </c>
      <c r="I811" s="181">
        <v>23859</v>
      </c>
      <c r="J811" s="181" t="s">
        <v>280</v>
      </c>
      <c r="K811" s="181"/>
      <c r="L811" s="181"/>
      <c r="M811" s="181"/>
    </row>
    <row r="812" spans="1:13">
      <c r="A812" s="181" t="s">
        <v>276</v>
      </c>
      <c r="B812" s="271">
        <v>40332</v>
      </c>
      <c r="C812" s="181" t="s">
        <v>289</v>
      </c>
      <c r="D812" s="181" t="s">
        <v>279</v>
      </c>
      <c r="E812" s="181">
        <v>27.98</v>
      </c>
      <c r="F812" s="181">
        <v>241.74</v>
      </c>
      <c r="G812" s="181">
        <v>60.44</v>
      </c>
      <c r="H812" s="181">
        <v>302.18</v>
      </c>
      <c r="I812" s="181">
        <v>25306</v>
      </c>
      <c r="J812" s="181" t="s">
        <v>280</v>
      </c>
      <c r="K812" s="181"/>
      <c r="L812" s="181"/>
      <c r="M812" s="181"/>
    </row>
    <row r="813" spans="1:13">
      <c r="A813" s="181" t="s">
        <v>276</v>
      </c>
      <c r="B813" s="271">
        <v>40332</v>
      </c>
      <c r="C813" s="181" t="s">
        <v>290</v>
      </c>
      <c r="D813" s="181" t="s">
        <v>279</v>
      </c>
      <c r="E813" s="181">
        <v>25.7</v>
      </c>
      <c r="F813" s="181">
        <v>222.05</v>
      </c>
      <c r="G813" s="181">
        <v>55.51</v>
      </c>
      <c r="H813" s="181">
        <v>277.56</v>
      </c>
      <c r="I813" s="181">
        <v>24968</v>
      </c>
      <c r="J813" s="181" t="s">
        <v>280</v>
      </c>
      <c r="K813" s="181"/>
      <c r="L813" s="181"/>
      <c r="M813" s="181"/>
    </row>
    <row r="814" spans="1:13">
      <c r="A814" s="181" t="s">
        <v>276</v>
      </c>
      <c r="B814" s="271">
        <v>40334</v>
      </c>
      <c r="C814" s="181" t="s">
        <v>291</v>
      </c>
      <c r="D814" s="181" t="s">
        <v>279</v>
      </c>
      <c r="E814" s="181">
        <v>27.12</v>
      </c>
      <c r="F814" s="181">
        <v>234.32</v>
      </c>
      <c r="G814" s="181">
        <v>58.58</v>
      </c>
      <c r="H814" s="181">
        <v>292.89999999999998</v>
      </c>
      <c r="I814" s="181">
        <v>27428</v>
      </c>
      <c r="J814" s="181" t="s">
        <v>280</v>
      </c>
      <c r="K814" s="181"/>
      <c r="L814" s="181"/>
      <c r="M814" s="181"/>
    </row>
    <row r="815" spans="1:13">
      <c r="A815" s="181" t="s">
        <v>276</v>
      </c>
      <c r="B815" s="271">
        <v>40335</v>
      </c>
      <c r="C815" s="181" t="s">
        <v>294</v>
      </c>
      <c r="D815" s="181" t="s">
        <v>279</v>
      </c>
      <c r="E815" s="181">
        <v>34.74</v>
      </c>
      <c r="F815" s="181">
        <v>300.98</v>
      </c>
      <c r="G815" s="181">
        <v>75.25</v>
      </c>
      <c r="H815" s="181">
        <v>376.23</v>
      </c>
      <c r="I815" s="181">
        <v>26566</v>
      </c>
      <c r="J815" s="181" t="s">
        <v>280</v>
      </c>
      <c r="K815" s="181"/>
      <c r="L815" s="181"/>
      <c r="M815" s="181"/>
    </row>
    <row r="816" spans="1:13">
      <c r="A816" s="181" t="s">
        <v>276</v>
      </c>
      <c r="B816" s="271">
        <v>40336</v>
      </c>
      <c r="C816" s="181" t="s">
        <v>289</v>
      </c>
      <c r="D816" s="181" t="s">
        <v>279</v>
      </c>
      <c r="E816" s="181">
        <v>33.159999999999997</v>
      </c>
      <c r="F816" s="181">
        <v>287.83</v>
      </c>
      <c r="G816" s="181">
        <v>71.959999999999994</v>
      </c>
      <c r="H816" s="181">
        <v>359.79</v>
      </c>
      <c r="I816" s="181">
        <v>25885</v>
      </c>
      <c r="J816" s="181" t="s">
        <v>280</v>
      </c>
      <c r="K816" s="181"/>
      <c r="L816" s="181"/>
      <c r="M816" s="181"/>
    </row>
    <row r="817" spans="1:13">
      <c r="A817" s="181" t="s">
        <v>276</v>
      </c>
      <c r="B817" s="271">
        <v>40336</v>
      </c>
      <c r="C817" s="181" t="s">
        <v>287</v>
      </c>
      <c r="D817" s="181" t="s">
        <v>279</v>
      </c>
      <c r="E817" s="181">
        <v>29.66</v>
      </c>
      <c r="F817" s="181">
        <v>257.45</v>
      </c>
      <c r="G817" s="181">
        <v>64.36</v>
      </c>
      <c r="H817" s="181">
        <v>321.81</v>
      </c>
      <c r="I817" s="181">
        <v>24894</v>
      </c>
      <c r="J817" s="181" t="s">
        <v>280</v>
      </c>
      <c r="K817" s="181"/>
      <c r="L817" s="181"/>
      <c r="M817" s="181"/>
    </row>
    <row r="818" spans="1:13">
      <c r="A818" s="181" t="s">
        <v>276</v>
      </c>
      <c r="B818" s="271">
        <v>40336</v>
      </c>
      <c r="C818" s="181" t="s">
        <v>283</v>
      </c>
      <c r="D818" s="181" t="s">
        <v>279</v>
      </c>
      <c r="E818" s="181">
        <v>37.82</v>
      </c>
      <c r="F818" s="181">
        <v>328.27</v>
      </c>
      <c r="G818" s="181">
        <v>82.07</v>
      </c>
      <c r="H818" s="181">
        <v>410.34</v>
      </c>
      <c r="I818" s="181">
        <v>27209</v>
      </c>
      <c r="J818" s="181" t="s">
        <v>280</v>
      </c>
      <c r="K818" s="181"/>
      <c r="L818" s="181"/>
      <c r="M818" s="181"/>
    </row>
    <row r="819" spans="1:13">
      <c r="A819" s="181" t="s">
        <v>276</v>
      </c>
      <c r="B819" s="271">
        <v>40337</v>
      </c>
      <c r="C819" s="181" t="s">
        <v>281</v>
      </c>
      <c r="D819" s="181" t="s">
        <v>279</v>
      </c>
      <c r="E819" s="181">
        <v>36.11</v>
      </c>
      <c r="F819" s="181">
        <v>312.86</v>
      </c>
      <c r="G819" s="181">
        <v>78.22</v>
      </c>
      <c r="H819" s="181">
        <v>391.08</v>
      </c>
      <c r="I819" s="181">
        <v>27769</v>
      </c>
      <c r="J819" s="181" t="s">
        <v>280</v>
      </c>
      <c r="K819" s="181"/>
      <c r="L819" s="181"/>
      <c r="M819" s="181"/>
    </row>
    <row r="820" spans="1:13">
      <c r="A820" s="181" t="s">
        <v>276</v>
      </c>
      <c r="B820" s="271">
        <v>40338</v>
      </c>
      <c r="C820" s="181" t="s">
        <v>286</v>
      </c>
      <c r="D820" s="181" t="s">
        <v>279</v>
      </c>
      <c r="E820" s="181">
        <v>31.63</v>
      </c>
      <c r="F820" s="181">
        <v>272.52</v>
      </c>
      <c r="G820" s="181">
        <v>68.13</v>
      </c>
      <c r="H820" s="181">
        <v>340.65</v>
      </c>
      <c r="I820" s="181">
        <v>27160</v>
      </c>
      <c r="J820" s="181" t="s">
        <v>280</v>
      </c>
      <c r="K820" s="181"/>
      <c r="L820" s="181"/>
      <c r="M820" s="181"/>
    </row>
    <row r="821" spans="1:13">
      <c r="A821" s="181" t="s">
        <v>276</v>
      </c>
      <c r="B821" s="271">
        <v>40338</v>
      </c>
      <c r="C821" s="181" t="s">
        <v>290</v>
      </c>
      <c r="D821" s="181" t="s">
        <v>279</v>
      </c>
      <c r="E821" s="181">
        <v>25.63</v>
      </c>
      <c r="F821" s="181">
        <v>222.06</v>
      </c>
      <c r="G821" s="181">
        <v>55.52</v>
      </c>
      <c r="H821" s="181">
        <v>277.57</v>
      </c>
      <c r="I821" s="181">
        <v>25448</v>
      </c>
      <c r="J821" s="181" t="s">
        <v>280</v>
      </c>
      <c r="K821" s="181"/>
      <c r="L821" s="181"/>
      <c r="M821" s="181"/>
    </row>
    <row r="822" spans="1:13">
      <c r="A822" s="181" t="s">
        <v>276</v>
      </c>
      <c r="B822" s="271">
        <v>40338</v>
      </c>
      <c r="C822" s="181" t="s">
        <v>298</v>
      </c>
      <c r="D822" s="181" t="s">
        <v>279</v>
      </c>
      <c r="E822" s="181">
        <v>33.61</v>
      </c>
      <c r="F822" s="181">
        <v>289.58</v>
      </c>
      <c r="G822" s="181">
        <v>72.39</v>
      </c>
      <c r="H822" s="181">
        <v>361.97</v>
      </c>
      <c r="I822" s="181">
        <v>24799</v>
      </c>
      <c r="J822" s="181" t="s">
        <v>280</v>
      </c>
      <c r="K822" s="181"/>
      <c r="L822" s="181"/>
      <c r="M822" s="181"/>
    </row>
    <row r="823" spans="1:13">
      <c r="A823" s="181" t="s">
        <v>276</v>
      </c>
      <c r="B823" s="271">
        <v>40339</v>
      </c>
      <c r="C823" s="181" t="s">
        <v>289</v>
      </c>
      <c r="D823" s="181" t="s">
        <v>279</v>
      </c>
      <c r="E823" s="181">
        <v>18.100000000000001</v>
      </c>
      <c r="F823" s="181">
        <v>156.38</v>
      </c>
      <c r="G823" s="181">
        <v>39.090000000000003</v>
      </c>
      <c r="H823" s="181">
        <v>195.47</v>
      </c>
      <c r="I823" s="181">
        <v>26178</v>
      </c>
      <c r="J823" s="181" t="s">
        <v>280</v>
      </c>
      <c r="K823" s="181"/>
      <c r="L823" s="181"/>
      <c r="M823" s="181"/>
    </row>
    <row r="824" spans="1:13">
      <c r="A824" s="181" t="s">
        <v>276</v>
      </c>
      <c r="B824" s="271">
        <v>40339</v>
      </c>
      <c r="C824" s="181" t="s">
        <v>291</v>
      </c>
      <c r="D824" s="181" t="s">
        <v>279</v>
      </c>
      <c r="E824" s="181">
        <v>29.27</v>
      </c>
      <c r="F824" s="181">
        <v>252.19</v>
      </c>
      <c r="G824" s="181">
        <v>63.05</v>
      </c>
      <c r="H824" s="181">
        <v>315.24</v>
      </c>
      <c r="I824" s="181">
        <v>27963</v>
      </c>
      <c r="J824" s="181" t="s">
        <v>280</v>
      </c>
      <c r="K824" s="181"/>
      <c r="L824" s="181"/>
      <c r="M824" s="181"/>
    </row>
    <row r="825" spans="1:13">
      <c r="A825" s="181" t="s">
        <v>276</v>
      </c>
      <c r="B825" s="271">
        <v>40340</v>
      </c>
      <c r="C825" s="181" t="s">
        <v>278</v>
      </c>
      <c r="D825" s="181" t="s">
        <v>279</v>
      </c>
      <c r="E825" s="181">
        <v>7.25</v>
      </c>
      <c r="F825" s="181">
        <v>62.64</v>
      </c>
      <c r="G825" s="181">
        <v>15.66</v>
      </c>
      <c r="H825" s="181">
        <v>78.3</v>
      </c>
      <c r="I825" s="181">
        <v>24794</v>
      </c>
      <c r="J825" s="181" t="s">
        <v>280</v>
      </c>
      <c r="K825" s="181"/>
      <c r="L825" s="181"/>
      <c r="M825" s="181"/>
    </row>
    <row r="826" spans="1:13">
      <c r="A826" s="181" t="s">
        <v>276</v>
      </c>
      <c r="B826" s="271">
        <v>40341</v>
      </c>
      <c r="C826" s="181" t="s">
        <v>278</v>
      </c>
      <c r="D826" s="181" t="s">
        <v>279</v>
      </c>
      <c r="E826" s="181">
        <v>9.09</v>
      </c>
      <c r="F826" s="181">
        <v>79.05</v>
      </c>
      <c r="G826" s="181">
        <v>19.760000000000002</v>
      </c>
      <c r="H826" s="181">
        <v>98.81</v>
      </c>
      <c r="I826" s="181">
        <v>24814</v>
      </c>
      <c r="J826" s="181" t="s">
        <v>280</v>
      </c>
      <c r="K826" s="181"/>
      <c r="L826" s="181"/>
      <c r="M826" s="181"/>
    </row>
    <row r="827" spans="1:13">
      <c r="A827" s="181" t="s">
        <v>276</v>
      </c>
      <c r="B827" s="271">
        <v>40342</v>
      </c>
      <c r="C827" s="181" t="s">
        <v>286</v>
      </c>
      <c r="D827" s="181" t="s">
        <v>279</v>
      </c>
      <c r="E827" s="181">
        <v>26.16</v>
      </c>
      <c r="F827" s="181">
        <v>228.33</v>
      </c>
      <c r="G827" s="181">
        <v>57.08</v>
      </c>
      <c r="H827" s="181">
        <v>285.41000000000003</v>
      </c>
      <c r="I827" s="181">
        <v>27608</v>
      </c>
      <c r="J827" s="181" t="s">
        <v>280</v>
      </c>
      <c r="K827" s="181"/>
      <c r="L827" s="181"/>
      <c r="M827" s="181"/>
    </row>
    <row r="828" spans="1:13">
      <c r="A828" s="181" t="s">
        <v>276</v>
      </c>
      <c r="B828" s="271">
        <v>40342</v>
      </c>
      <c r="C828" s="181" t="s">
        <v>290</v>
      </c>
      <c r="D828" s="181" t="s">
        <v>279</v>
      </c>
      <c r="E828" s="181">
        <v>30.15</v>
      </c>
      <c r="F828" s="181">
        <v>263.14</v>
      </c>
      <c r="G828" s="181">
        <v>65.78</v>
      </c>
      <c r="H828" s="181">
        <v>328.92</v>
      </c>
      <c r="I828" s="181">
        <v>25853</v>
      </c>
      <c r="J828" s="181" t="s">
        <v>280</v>
      </c>
      <c r="K828" s="181"/>
      <c r="L828" s="181"/>
      <c r="M828" s="181"/>
    </row>
    <row r="829" spans="1:13">
      <c r="A829" s="181" t="s">
        <v>276</v>
      </c>
      <c r="B829" s="271">
        <v>40342</v>
      </c>
      <c r="C829" s="181" t="s">
        <v>291</v>
      </c>
      <c r="D829" s="181" t="s">
        <v>279</v>
      </c>
      <c r="E829" s="181">
        <v>30.82</v>
      </c>
      <c r="F829" s="181">
        <v>268.99</v>
      </c>
      <c r="G829" s="181">
        <v>67.25</v>
      </c>
      <c r="H829" s="181">
        <v>336.24</v>
      </c>
      <c r="I829" s="181">
        <v>28531</v>
      </c>
      <c r="J829" s="181" t="s">
        <v>280</v>
      </c>
      <c r="K829" s="181"/>
      <c r="L829" s="181"/>
      <c r="M829" s="181"/>
    </row>
    <row r="830" spans="1:13">
      <c r="A830" s="181" t="s">
        <v>276</v>
      </c>
      <c r="B830" s="271">
        <v>40344</v>
      </c>
      <c r="C830" s="181" t="s">
        <v>278</v>
      </c>
      <c r="D830" s="181" t="s">
        <v>279</v>
      </c>
      <c r="E830" s="181">
        <v>27.3</v>
      </c>
      <c r="F830" s="181">
        <v>236.52</v>
      </c>
      <c r="G830" s="181">
        <v>59.13</v>
      </c>
      <c r="H830" s="181">
        <v>295.64999999999998</v>
      </c>
      <c r="I830" s="181">
        <v>24963</v>
      </c>
      <c r="J830" s="181" t="s">
        <v>280</v>
      </c>
      <c r="K830" s="181"/>
      <c r="L830" s="181"/>
      <c r="M830" s="181"/>
    </row>
    <row r="831" spans="1:13">
      <c r="A831" s="181" t="s">
        <v>276</v>
      </c>
      <c r="B831" s="271">
        <v>40344</v>
      </c>
      <c r="C831" s="181" t="s">
        <v>281</v>
      </c>
      <c r="D831" s="181" t="s">
        <v>279</v>
      </c>
      <c r="E831" s="181">
        <v>25.05</v>
      </c>
      <c r="F831" s="181">
        <v>218.64</v>
      </c>
      <c r="G831" s="181">
        <v>54.66</v>
      </c>
      <c r="H831" s="181">
        <v>273.3</v>
      </c>
      <c r="I831" s="181">
        <v>28196</v>
      </c>
      <c r="J831" s="181" t="s">
        <v>280</v>
      </c>
      <c r="K831" s="181"/>
      <c r="L831" s="181"/>
      <c r="M831" s="181"/>
    </row>
    <row r="832" spans="1:13">
      <c r="A832" s="181" t="s">
        <v>276</v>
      </c>
      <c r="B832" s="271">
        <v>40344</v>
      </c>
      <c r="C832" s="181" t="s">
        <v>289</v>
      </c>
      <c r="D832" s="181" t="s">
        <v>279</v>
      </c>
      <c r="E832" s="181">
        <v>29.83</v>
      </c>
      <c r="F832" s="181">
        <v>260.35000000000002</v>
      </c>
      <c r="G832" s="181">
        <v>65.09</v>
      </c>
      <c r="H832" s="181">
        <v>325.44</v>
      </c>
      <c r="I832" s="181">
        <v>26661</v>
      </c>
      <c r="J832" s="181" t="s">
        <v>280</v>
      </c>
      <c r="K832" s="181"/>
      <c r="L832" s="181"/>
      <c r="M832" s="181"/>
    </row>
    <row r="833" spans="1:13">
      <c r="A833" s="181" t="s">
        <v>276</v>
      </c>
      <c r="B833" s="271">
        <v>40345</v>
      </c>
      <c r="C833" s="181" t="s">
        <v>294</v>
      </c>
      <c r="D833" s="181" t="s">
        <v>279</v>
      </c>
      <c r="E833" s="181">
        <v>31.27</v>
      </c>
      <c r="F833" s="181">
        <v>271.92</v>
      </c>
      <c r="G833" s="181">
        <v>67.98</v>
      </c>
      <c r="H833" s="181">
        <v>339.9</v>
      </c>
      <c r="I833" s="181">
        <v>27096</v>
      </c>
      <c r="J833" s="181" t="s">
        <v>280</v>
      </c>
      <c r="K833" s="181"/>
      <c r="L833" s="181"/>
      <c r="M833" s="181"/>
    </row>
    <row r="834" spans="1:13">
      <c r="A834" s="181" t="s">
        <v>276</v>
      </c>
      <c r="B834" s="271">
        <v>40346</v>
      </c>
      <c r="C834" s="181" t="s">
        <v>297</v>
      </c>
      <c r="D834" s="181" t="s">
        <v>279</v>
      </c>
      <c r="E834" s="181">
        <v>36.340000000000003</v>
      </c>
      <c r="F834" s="181">
        <v>316.01</v>
      </c>
      <c r="G834" s="181">
        <v>79</v>
      </c>
      <c r="H834" s="181">
        <v>395.01</v>
      </c>
      <c r="I834" s="181">
        <v>24423</v>
      </c>
      <c r="J834" s="181" t="s">
        <v>280</v>
      </c>
      <c r="K834" s="181"/>
      <c r="L834" s="181"/>
      <c r="M834" s="181"/>
    </row>
    <row r="835" spans="1:13">
      <c r="A835" s="181" t="s">
        <v>276</v>
      </c>
      <c r="B835" s="271">
        <v>40346</v>
      </c>
      <c r="C835" s="181" t="s">
        <v>298</v>
      </c>
      <c r="D835" s="181" t="s">
        <v>279</v>
      </c>
      <c r="E835" s="181">
        <v>28.65</v>
      </c>
      <c r="F835" s="181">
        <v>249.14</v>
      </c>
      <c r="G835" s="181">
        <v>62.28</v>
      </c>
      <c r="H835" s="181">
        <v>311.42</v>
      </c>
      <c r="I835" s="181">
        <v>25513</v>
      </c>
      <c r="J835" s="181" t="s">
        <v>280</v>
      </c>
      <c r="K835" s="181"/>
      <c r="L835" s="181"/>
      <c r="M835" s="181"/>
    </row>
    <row r="836" spans="1:13">
      <c r="A836" s="181" t="s">
        <v>276</v>
      </c>
      <c r="B836" s="271">
        <v>40346</v>
      </c>
      <c r="C836" s="181" t="s">
        <v>291</v>
      </c>
      <c r="D836" s="181" t="s">
        <v>279</v>
      </c>
      <c r="E836" s="181">
        <v>33.68</v>
      </c>
      <c r="F836" s="181">
        <v>292.88</v>
      </c>
      <c r="G836" s="181">
        <v>73.22</v>
      </c>
      <c r="H836" s="181">
        <v>366.1</v>
      </c>
      <c r="I836" s="181">
        <v>29137</v>
      </c>
      <c r="J836" s="181" t="s">
        <v>280</v>
      </c>
      <c r="K836" s="181"/>
      <c r="L836" s="181"/>
      <c r="M836" s="181"/>
    </row>
    <row r="837" spans="1:13">
      <c r="A837" s="181" t="s">
        <v>276</v>
      </c>
      <c r="B837" s="271">
        <v>40347</v>
      </c>
      <c r="C837" s="181" t="s">
        <v>285</v>
      </c>
      <c r="D837" s="181" t="s">
        <v>279</v>
      </c>
      <c r="E837" s="181">
        <v>28.12</v>
      </c>
      <c r="F837" s="181">
        <v>245.43</v>
      </c>
      <c r="G837" s="181">
        <v>61.36</v>
      </c>
      <c r="H837" s="181">
        <v>306.79000000000002</v>
      </c>
      <c r="I837" s="181">
        <v>24017</v>
      </c>
      <c r="J837" s="181" t="s">
        <v>280</v>
      </c>
      <c r="K837" s="181"/>
      <c r="L837" s="181"/>
      <c r="M837" s="181"/>
    </row>
    <row r="838" spans="1:13">
      <c r="A838" s="181" t="s">
        <v>276</v>
      </c>
      <c r="B838" s="271">
        <v>40347</v>
      </c>
      <c r="C838" s="181" t="s">
        <v>282</v>
      </c>
      <c r="D838" s="181" t="s">
        <v>279</v>
      </c>
      <c r="E838" s="181">
        <v>34.54</v>
      </c>
      <c r="F838" s="181">
        <v>300.35000000000002</v>
      </c>
      <c r="G838" s="181">
        <v>75.09</v>
      </c>
      <c r="H838" s="181">
        <v>375.44</v>
      </c>
      <c r="I838" s="181">
        <v>28838</v>
      </c>
      <c r="J838" s="181" t="s">
        <v>280</v>
      </c>
      <c r="K838" s="181"/>
      <c r="L838" s="181"/>
      <c r="M838" s="181"/>
    </row>
    <row r="839" spans="1:13">
      <c r="A839" s="181" t="s">
        <v>276</v>
      </c>
      <c r="B839" s="271">
        <v>40347</v>
      </c>
      <c r="C839" s="181" t="s">
        <v>290</v>
      </c>
      <c r="D839" s="181" t="s">
        <v>279</v>
      </c>
      <c r="E839" s="181">
        <v>32.74</v>
      </c>
      <c r="F839" s="181">
        <v>285.75</v>
      </c>
      <c r="G839" s="181">
        <v>71.44</v>
      </c>
      <c r="H839" s="181">
        <v>357.19</v>
      </c>
      <c r="I839" s="181">
        <v>26425</v>
      </c>
      <c r="J839" s="181" t="s">
        <v>280</v>
      </c>
      <c r="K839" s="181"/>
      <c r="L839" s="181"/>
      <c r="M839" s="181"/>
    </row>
    <row r="840" spans="1:13">
      <c r="A840" s="181" t="s">
        <v>276</v>
      </c>
      <c r="B840" s="271">
        <v>40348</v>
      </c>
      <c r="C840" s="181" t="s">
        <v>281</v>
      </c>
      <c r="D840" s="181" t="s">
        <v>279</v>
      </c>
      <c r="E840" s="181">
        <v>26.46</v>
      </c>
      <c r="F840" s="181">
        <v>230.94</v>
      </c>
      <c r="G840" s="181">
        <v>57.73</v>
      </c>
      <c r="H840" s="181">
        <v>288.68</v>
      </c>
      <c r="I840" s="181">
        <v>28647</v>
      </c>
      <c r="J840" s="181" t="s">
        <v>280</v>
      </c>
      <c r="K840" s="181"/>
      <c r="L840" s="181"/>
      <c r="M840" s="181"/>
    </row>
    <row r="841" spans="1:13">
      <c r="A841" s="181" t="s">
        <v>276</v>
      </c>
      <c r="B841" s="271">
        <v>40348</v>
      </c>
      <c r="C841" s="181" t="s">
        <v>289</v>
      </c>
      <c r="D841" s="181" t="s">
        <v>279</v>
      </c>
      <c r="E841" s="181">
        <v>29.5</v>
      </c>
      <c r="F841" s="181">
        <v>257.47000000000003</v>
      </c>
      <c r="G841" s="181">
        <v>64.37</v>
      </c>
      <c r="H841" s="181">
        <v>321.83999999999997</v>
      </c>
      <c r="I841" s="181">
        <v>27189</v>
      </c>
      <c r="J841" s="181" t="s">
        <v>280</v>
      </c>
      <c r="K841" s="181"/>
      <c r="L841" s="181"/>
      <c r="M841" s="181"/>
    </row>
    <row r="842" spans="1:13">
      <c r="A842" s="181" t="s">
        <v>276</v>
      </c>
      <c r="B842" s="271">
        <v>40349</v>
      </c>
      <c r="C842" s="181" t="s">
        <v>287</v>
      </c>
      <c r="D842" s="181" t="s">
        <v>279</v>
      </c>
      <c r="E842" s="181">
        <v>31.07</v>
      </c>
      <c r="F842" s="181">
        <v>271.18</v>
      </c>
      <c r="G842" s="181">
        <v>67.8</v>
      </c>
      <c r="H842" s="181">
        <v>338.98</v>
      </c>
      <c r="I842" s="181">
        <v>25399</v>
      </c>
      <c r="J842" s="181" t="s">
        <v>280</v>
      </c>
      <c r="K842" s="181"/>
      <c r="L842" s="181"/>
      <c r="M842" s="181"/>
    </row>
    <row r="843" spans="1:13">
      <c r="A843" s="181" t="s">
        <v>276</v>
      </c>
      <c r="B843" s="271">
        <v>40350</v>
      </c>
      <c r="C843" s="181" t="s">
        <v>286</v>
      </c>
      <c r="D843" s="181" t="s">
        <v>279</v>
      </c>
      <c r="E843" s="181">
        <v>29.96</v>
      </c>
      <c r="F843" s="181">
        <v>261.97000000000003</v>
      </c>
      <c r="G843" s="181">
        <v>65.489999999999995</v>
      </c>
      <c r="H843" s="181">
        <v>327.45999999999998</v>
      </c>
      <c r="I843" s="181">
        <v>28068</v>
      </c>
      <c r="J843" s="181" t="s">
        <v>280</v>
      </c>
      <c r="K843" s="181"/>
      <c r="L843" s="181"/>
      <c r="M843" s="181"/>
    </row>
    <row r="844" spans="1:13">
      <c r="A844" s="181" t="s">
        <v>276</v>
      </c>
      <c r="B844" s="271">
        <v>40351</v>
      </c>
      <c r="C844" s="181" t="s">
        <v>281</v>
      </c>
      <c r="D844" s="181" t="s">
        <v>279</v>
      </c>
      <c r="E844" s="181">
        <v>26.07</v>
      </c>
      <c r="F844" s="181">
        <v>227.95</v>
      </c>
      <c r="G844" s="181">
        <v>56.99</v>
      </c>
      <c r="H844" s="181">
        <v>284.94</v>
      </c>
      <c r="I844" s="181">
        <v>29092</v>
      </c>
      <c r="J844" s="181" t="s">
        <v>280</v>
      </c>
      <c r="K844" s="181"/>
      <c r="L844" s="181"/>
      <c r="M844" s="181"/>
    </row>
    <row r="845" spans="1:13">
      <c r="A845" s="181" t="s">
        <v>276</v>
      </c>
      <c r="B845" s="271">
        <v>40351</v>
      </c>
      <c r="C845" s="181" t="s">
        <v>291</v>
      </c>
      <c r="D845" s="181" t="s">
        <v>279</v>
      </c>
      <c r="E845" s="181">
        <v>26.32</v>
      </c>
      <c r="F845" s="181">
        <v>230.14</v>
      </c>
      <c r="G845" s="181">
        <v>57.53</v>
      </c>
      <c r="H845" s="181">
        <v>287.67</v>
      </c>
      <c r="I845" s="181">
        <v>29656</v>
      </c>
      <c r="J845" s="181" t="s">
        <v>280</v>
      </c>
      <c r="K845" s="181"/>
      <c r="L845" s="181"/>
      <c r="M845" s="181"/>
    </row>
    <row r="846" spans="1:13">
      <c r="A846" s="181" t="s">
        <v>276</v>
      </c>
      <c r="B846" s="271">
        <v>40352</v>
      </c>
      <c r="C846" s="181" t="s">
        <v>289</v>
      </c>
      <c r="D846" s="181" t="s">
        <v>279</v>
      </c>
      <c r="E846" s="181">
        <v>22.18</v>
      </c>
      <c r="F846" s="181">
        <v>193.94</v>
      </c>
      <c r="G846" s="181">
        <v>48.48</v>
      </c>
      <c r="H846" s="181">
        <v>242.43</v>
      </c>
      <c r="I846" s="181">
        <v>27587</v>
      </c>
      <c r="J846" s="181" t="s">
        <v>280</v>
      </c>
      <c r="K846" s="181"/>
      <c r="L846" s="181"/>
      <c r="M846" s="181"/>
    </row>
    <row r="847" spans="1:13">
      <c r="A847" s="181" t="s">
        <v>276</v>
      </c>
      <c r="B847" s="271">
        <v>40353</v>
      </c>
      <c r="C847" s="181" t="s">
        <v>294</v>
      </c>
      <c r="D847" s="181" t="s">
        <v>279</v>
      </c>
      <c r="E847" s="181">
        <v>38.450000000000003</v>
      </c>
      <c r="F847" s="181">
        <v>335.59</v>
      </c>
      <c r="G847" s="181">
        <v>83.9</v>
      </c>
      <c r="H847" s="181">
        <v>419.49</v>
      </c>
      <c r="I847" s="181">
        <v>27751</v>
      </c>
      <c r="J847" s="181" t="s">
        <v>280</v>
      </c>
      <c r="K847" s="181"/>
      <c r="L847" s="181"/>
      <c r="M847" s="181"/>
    </row>
    <row r="848" spans="1:13">
      <c r="A848" s="181" t="s">
        <v>276</v>
      </c>
      <c r="B848" s="271">
        <v>40354</v>
      </c>
      <c r="C848" s="181" t="s">
        <v>285</v>
      </c>
      <c r="D848" s="181" t="s">
        <v>279</v>
      </c>
      <c r="E848" s="181">
        <v>28.59</v>
      </c>
      <c r="F848" s="181">
        <v>246.1</v>
      </c>
      <c r="G848" s="181">
        <v>61.52</v>
      </c>
      <c r="H848" s="181">
        <v>307.63</v>
      </c>
      <c r="I848" s="181">
        <v>24439</v>
      </c>
      <c r="J848" s="181" t="s">
        <v>280</v>
      </c>
      <c r="K848" s="181"/>
      <c r="L848" s="181"/>
      <c r="M848" s="181"/>
    </row>
    <row r="849" spans="1:13">
      <c r="A849" s="181" t="s">
        <v>276</v>
      </c>
      <c r="B849" s="271">
        <v>40354</v>
      </c>
      <c r="C849" s="181" t="s">
        <v>289</v>
      </c>
      <c r="D849" s="181" t="s">
        <v>279</v>
      </c>
      <c r="E849" s="181">
        <v>23.62</v>
      </c>
      <c r="F849" s="181">
        <v>203.32</v>
      </c>
      <c r="G849" s="181">
        <v>50.83</v>
      </c>
      <c r="H849" s="181">
        <v>254.15</v>
      </c>
      <c r="I849" s="181">
        <v>28022</v>
      </c>
      <c r="J849" s="181" t="s">
        <v>280</v>
      </c>
      <c r="K849" s="181"/>
      <c r="L849" s="181"/>
      <c r="M849" s="181"/>
    </row>
    <row r="850" spans="1:13">
      <c r="A850" s="181" t="s">
        <v>276</v>
      </c>
      <c r="B850" s="271">
        <v>40354</v>
      </c>
      <c r="C850" s="181" t="s">
        <v>290</v>
      </c>
      <c r="D850" s="181" t="s">
        <v>279</v>
      </c>
      <c r="E850" s="181">
        <v>32.04</v>
      </c>
      <c r="F850" s="181">
        <v>275.8</v>
      </c>
      <c r="G850" s="181">
        <v>68.95</v>
      </c>
      <c r="H850" s="181">
        <v>344.75</v>
      </c>
      <c r="I850" s="181">
        <v>26951</v>
      </c>
      <c r="J850" s="181" t="s">
        <v>280</v>
      </c>
      <c r="K850" s="181"/>
      <c r="L850" s="181"/>
      <c r="M850" s="181"/>
    </row>
    <row r="851" spans="1:13">
      <c r="A851" s="181" t="s">
        <v>276</v>
      </c>
      <c r="B851" s="271">
        <v>40356</v>
      </c>
      <c r="C851" s="181" t="s">
        <v>278</v>
      </c>
      <c r="D851" s="181" t="s">
        <v>279</v>
      </c>
      <c r="E851" s="181">
        <v>30</v>
      </c>
      <c r="F851" s="181">
        <v>258.72000000000003</v>
      </c>
      <c r="G851" s="181">
        <v>64.680000000000007</v>
      </c>
      <c r="H851" s="181">
        <v>323.39999999999998</v>
      </c>
      <c r="I851" s="181">
        <v>25437</v>
      </c>
      <c r="J851" s="181" t="s">
        <v>280</v>
      </c>
      <c r="K851" s="181"/>
      <c r="L851" s="181"/>
      <c r="M851" s="181"/>
    </row>
    <row r="852" spans="1:13">
      <c r="A852" s="181" t="s">
        <v>276</v>
      </c>
      <c r="B852" s="271">
        <v>40356</v>
      </c>
      <c r="C852" s="181" t="s">
        <v>282</v>
      </c>
      <c r="D852" s="181" t="s">
        <v>279</v>
      </c>
      <c r="E852" s="181">
        <v>26.08</v>
      </c>
      <c r="F852" s="181">
        <v>224.91</v>
      </c>
      <c r="G852" s="181">
        <v>56.23</v>
      </c>
      <c r="H852" s="181">
        <v>281.14</v>
      </c>
      <c r="I852" s="181">
        <v>29304</v>
      </c>
      <c r="J852" s="181" t="s">
        <v>280</v>
      </c>
      <c r="K852" s="181"/>
      <c r="L852" s="181"/>
      <c r="M852" s="181"/>
    </row>
    <row r="853" spans="1:13">
      <c r="A853" s="181" t="s">
        <v>276</v>
      </c>
      <c r="B853" s="271">
        <v>40356</v>
      </c>
      <c r="C853" s="181" t="s">
        <v>291</v>
      </c>
      <c r="D853" s="181" t="s">
        <v>300</v>
      </c>
      <c r="E853" s="181">
        <v>35.659999999999997</v>
      </c>
      <c r="F853" s="181">
        <v>314.08999999999997</v>
      </c>
      <c r="G853" s="181">
        <v>78.52</v>
      </c>
      <c r="H853" s="181">
        <v>392.61</v>
      </c>
      <c r="I853" s="181">
        <v>30515</v>
      </c>
      <c r="J853" s="181" t="s">
        <v>280</v>
      </c>
      <c r="K853" s="181"/>
      <c r="L853" s="181"/>
      <c r="M853" s="181"/>
    </row>
    <row r="854" spans="1:13">
      <c r="A854" s="181" t="s">
        <v>276</v>
      </c>
      <c r="B854" s="271">
        <v>40357</v>
      </c>
      <c r="C854" s="181" t="s">
        <v>281</v>
      </c>
      <c r="D854" s="181" t="s">
        <v>279</v>
      </c>
      <c r="E854" s="181">
        <v>29.15</v>
      </c>
      <c r="F854" s="181">
        <v>251.38</v>
      </c>
      <c r="G854" s="181">
        <v>62.84</v>
      </c>
      <c r="H854" s="181">
        <v>314.23</v>
      </c>
      <c r="I854" s="181">
        <v>29589</v>
      </c>
      <c r="J854" s="181" t="s">
        <v>280</v>
      </c>
      <c r="K854" s="181"/>
      <c r="L854" s="181"/>
      <c r="M854" s="181"/>
    </row>
    <row r="855" spans="1:13">
      <c r="A855" s="181" t="s">
        <v>276</v>
      </c>
      <c r="B855" s="271">
        <v>40363</v>
      </c>
      <c r="C855" s="181" t="s">
        <v>281</v>
      </c>
      <c r="D855" s="181" t="s">
        <v>279</v>
      </c>
      <c r="E855" s="181">
        <v>31.44</v>
      </c>
      <c r="F855" s="181">
        <v>268.37</v>
      </c>
      <c r="G855" s="181">
        <v>67.09</v>
      </c>
      <c r="H855" s="181">
        <v>335.46</v>
      </c>
      <c r="I855" s="181">
        <v>30125</v>
      </c>
      <c r="J855" s="181" t="s">
        <v>280</v>
      </c>
      <c r="K855" s="181"/>
      <c r="L855" s="181"/>
      <c r="M855" s="181"/>
    </row>
    <row r="856" spans="1:13">
      <c r="A856" s="181" t="s">
        <v>276</v>
      </c>
      <c r="B856" s="271">
        <v>40363</v>
      </c>
      <c r="C856" s="181" t="s">
        <v>290</v>
      </c>
      <c r="D856" s="181" t="s">
        <v>279</v>
      </c>
      <c r="E856" s="181">
        <v>16.87</v>
      </c>
      <c r="F856" s="181">
        <v>144.01</v>
      </c>
      <c r="G856" s="181">
        <v>36</v>
      </c>
      <c r="H856" s="181">
        <v>180.01</v>
      </c>
      <c r="I856" s="181">
        <v>27500</v>
      </c>
      <c r="J856" s="181" t="s">
        <v>280</v>
      </c>
      <c r="K856" s="181"/>
      <c r="L856" s="181"/>
      <c r="M856" s="181"/>
    </row>
    <row r="857" spans="1:13">
      <c r="A857" s="181" t="s">
        <v>276</v>
      </c>
      <c r="B857" s="271">
        <v>40363</v>
      </c>
      <c r="C857" s="181" t="s">
        <v>290</v>
      </c>
      <c r="D857" s="181" t="s">
        <v>300</v>
      </c>
      <c r="E857" s="181">
        <v>0.85</v>
      </c>
      <c r="F857" s="181">
        <v>7.41</v>
      </c>
      <c r="G857" s="181">
        <v>1.85</v>
      </c>
      <c r="H857" s="181">
        <v>9.26</v>
      </c>
      <c r="I857" s="181">
        <v>27500</v>
      </c>
      <c r="J857" s="181" t="s">
        <v>280</v>
      </c>
      <c r="K857" s="181"/>
      <c r="L857" s="181"/>
      <c r="M857" s="181"/>
    </row>
    <row r="858" spans="1:13">
      <c r="A858" s="181" t="s">
        <v>276</v>
      </c>
      <c r="B858" s="271">
        <v>40364</v>
      </c>
      <c r="C858" s="181" t="s">
        <v>278</v>
      </c>
      <c r="D858" s="181" t="s">
        <v>279</v>
      </c>
      <c r="E858" s="181">
        <v>33.880000000000003</v>
      </c>
      <c r="F858" s="181">
        <v>289.2</v>
      </c>
      <c r="G858" s="181">
        <v>72.3</v>
      </c>
      <c r="H858" s="181">
        <v>361.5</v>
      </c>
      <c r="I858" s="181">
        <v>25993</v>
      </c>
      <c r="J858" s="181" t="s">
        <v>280</v>
      </c>
      <c r="K858" s="181"/>
      <c r="L858" s="181"/>
      <c r="M858" s="181"/>
    </row>
    <row r="859" spans="1:13">
      <c r="A859" s="181" t="s">
        <v>276</v>
      </c>
      <c r="B859" s="271">
        <v>40364</v>
      </c>
      <c r="C859" s="181" t="s">
        <v>282</v>
      </c>
      <c r="D859" s="181" t="s">
        <v>279</v>
      </c>
      <c r="E859" s="181">
        <v>34.729999999999997</v>
      </c>
      <c r="F859" s="181">
        <v>296.45999999999998</v>
      </c>
      <c r="G859" s="181">
        <v>74.11</v>
      </c>
      <c r="H859" s="181">
        <v>370.57</v>
      </c>
      <c r="I859" s="181">
        <v>29812</v>
      </c>
      <c r="J859" s="181" t="s">
        <v>280</v>
      </c>
      <c r="K859" s="181"/>
      <c r="L859" s="181"/>
      <c r="M859" s="181"/>
    </row>
    <row r="860" spans="1:13">
      <c r="A860" s="181" t="s">
        <v>276</v>
      </c>
      <c r="B860" s="271">
        <v>40364</v>
      </c>
      <c r="C860" s="181" t="s">
        <v>289</v>
      </c>
      <c r="D860" s="181" t="s">
        <v>279</v>
      </c>
      <c r="E860" s="181">
        <v>25.06</v>
      </c>
      <c r="F860" s="181">
        <v>213.31</v>
      </c>
      <c r="G860" s="181">
        <v>53.33</v>
      </c>
      <c r="H860" s="181">
        <v>266.64</v>
      </c>
      <c r="I860" s="181">
        <v>29058</v>
      </c>
      <c r="J860" s="181" t="s">
        <v>280</v>
      </c>
      <c r="K860" s="181"/>
      <c r="L860" s="181"/>
      <c r="M860" s="181"/>
    </row>
    <row r="861" spans="1:13">
      <c r="A861" s="181" t="s">
        <v>276</v>
      </c>
      <c r="B861" s="271">
        <v>40365</v>
      </c>
      <c r="C861" s="181" t="s">
        <v>282</v>
      </c>
      <c r="D861" s="181" t="s">
        <v>279</v>
      </c>
      <c r="E861" s="181">
        <v>5.64</v>
      </c>
      <c r="F861" s="181">
        <v>48.01</v>
      </c>
      <c r="G861" s="181">
        <v>12</v>
      </c>
      <c r="H861" s="181">
        <v>60.01</v>
      </c>
      <c r="I861" s="181">
        <v>29895</v>
      </c>
      <c r="J861" s="181" t="s">
        <v>280</v>
      </c>
      <c r="K861" s="181"/>
      <c r="L861" s="181"/>
      <c r="M861" s="181"/>
    </row>
    <row r="862" spans="1:13">
      <c r="A862" s="181" t="s">
        <v>276</v>
      </c>
      <c r="B862" s="271">
        <v>40365</v>
      </c>
      <c r="C862" s="181" t="s">
        <v>290</v>
      </c>
      <c r="D862" s="181" t="s">
        <v>279</v>
      </c>
      <c r="E862" s="181">
        <v>29.75</v>
      </c>
      <c r="F862" s="181">
        <v>252.28</v>
      </c>
      <c r="G862" s="181">
        <v>63.07</v>
      </c>
      <c r="H862" s="181">
        <v>315.35000000000002</v>
      </c>
      <c r="I862" s="181">
        <v>27724</v>
      </c>
      <c r="J862" s="181" t="s">
        <v>280</v>
      </c>
      <c r="K862" s="181"/>
      <c r="L862" s="181"/>
      <c r="M862" s="181"/>
    </row>
    <row r="863" spans="1:13">
      <c r="A863" s="181" t="s">
        <v>276</v>
      </c>
      <c r="B863" s="271">
        <v>40367</v>
      </c>
      <c r="C863" s="181" t="s">
        <v>297</v>
      </c>
      <c r="D863" s="181" t="s">
        <v>279</v>
      </c>
      <c r="E863" s="181">
        <v>19.829999999999998</v>
      </c>
      <c r="F863" s="181">
        <v>168.16</v>
      </c>
      <c r="G863" s="181">
        <v>42.04</v>
      </c>
      <c r="H863" s="181">
        <v>210.2</v>
      </c>
      <c r="I863" s="181">
        <v>25356</v>
      </c>
      <c r="J863" s="181" t="s">
        <v>280</v>
      </c>
      <c r="K863" s="181"/>
      <c r="L863" s="181"/>
      <c r="M863" s="181"/>
    </row>
    <row r="864" spans="1:13">
      <c r="A864" s="181" t="s">
        <v>276</v>
      </c>
      <c r="B864" s="271">
        <v>40367</v>
      </c>
      <c r="C864" s="181" t="s">
        <v>291</v>
      </c>
      <c r="D864" s="181" t="s">
        <v>279</v>
      </c>
      <c r="E864" s="181">
        <v>30.93</v>
      </c>
      <c r="F864" s="181">
        <v>261.54000000000002</v>
      </c>
      <c r="G864" s="181">
        <v>65.39</v>
      </c>
      <c r="H864" s="181">
        <v>326.93</v>
      </c>
      <c r="I864" s="181">
        <v>31260</v>
      </c>
      <c r="J864" s="181" t="s">
        <v>280</v>
      </c>
      <c r="K864" s="181"/>
      <c r="L864" s="181"/>
      <c r="M864" s="181"/>
    </row>
    <row r="865" spans="1:13">
      <c r="A865" s="181" t="s">
        <v>276</v>
      </c>
      <c r="B865" s="271">
        <v>40368</v>
      </c>
      <c r="C865" s="181" t="s">
        <v>285</v>
      </c>
      <c r="D865" s="181" t="s">
        <v>279</v>
      </c>
      <c r="E865" s="181">
        <v>34.26</v>
      </c>
      <c r="F865" s="181">
        <v>290.52</v>
      </c>
      <c r="G865" s="181">
        <v>72.63</v>
      </c>
      <c r="H865" s="181">
        <v>363.15</v>
      </c>
      <c r="I865" s="181">
        <v>25365</v>
      </c>
      <c r="J865" s="181" t="s">
        <v>280</v>
      </c>
      <c r="K865" s="181"/>
      <c r="L865" s="181"/>
      <c r="M865" s="181"/>
    </row>
    <row r="866" spans="1:13">
      <c r="A866" s="181" t="s">
        <v>276</v>
      </c>
      <c r="B866" s="271">
        <v>40368</v>
      </c>
      <c r="C866" s="181" t="s">
        <v>285</v>
      </c>
      <c r="D866" s="181" t="s">
        <v>302</v>
      </c>
      <c r="E866" s="181">
        <v>0</v>
      </c>
      <c r="F866" s="181">
        <v>35.880000000000003</v>
      </c>
      <c r="G866" s="181">
        <v>8.9700000000000006</v>
      </c>
      <c r="H866" s="181">
        <v>44.85</v>
      </c>
      <c r="I866" s="181">
        <v>24465</v>
      </c>
      <c r="J866" s="181" t="s">
        <v>280</v>
      </c>
      <c r="K866" s="181"/>
      <c r="L866" s="181"/>
      <c r="M866" s="181"/>
    </row>
    <row r="867" spans="1:13">
      <c r="A867" s="181" t="s">
        <v>276</v>
      </c>
      <c r="B867" s="271">
        <v>40368</v>
      </c>
      <c r="C867" s="181" t="s">
        <v>294</v>
      </c>
      <c r="D867" s="181" t="s">
        <v>279</v>
      </c>
      <c r="E867" s="181">
        <v>31.25</v>
      </c>
      <c r="F867" s="181">
        <v>265</v>
      </c>
      <c r="G867" s="181">
        <v>66.25</v>
      </c>
      <c r="H867" s="181">
        <v>331.25</v>
      </c>
      <c r="I867" s="181">
        <v>28559</v>
      </c>
      <c r="J867" s="181" t="s">
        <v>280</v>
      </c>
      <c r="K867" s="181"/>
      <c r="L867" s="181"/>
      <c r="M867" s="181"/>
    </row>
    <row r="868" spans="1:13">
      <c r="A868" s="181" t="s">
        <v>276</v>
      </c>
      <c r="B868" s="271">
        <v>40370</v>
      </c>
      <c r="C868" s="181" t="s">
        <v>281</v>
      </c>
      <c r="D868" s="181" t="s">
        <v>279</v>
      </c>
      <c r="E868" s="181">
        <v>28.14</v>
      </c>
      <c r="F868" s="181">
        <v>239.75</v>
      </c>
      <c r="G868" s="181">
        <v>59.94</v>
      </c>
      <c r="H868" s="181">
        <v>299.69</v>
      </c>
      <c r="I868" s="181">
        <v>30605</v>
      </c>
      <c r="J868" s="181" t="s">
        <v>280</v>
      </c>
      <c r="K868" s="181"/>
      <c r="L868" s="181"/>
      <c r="M868" s="181"/>
    </row>
    <row r="869" spans="1:13">
      <c r="A869" s="181" t="s">
        <v>276</v>
      </c>
      <c r="B869" s="271">
        <v>40370</v>
      </c>
      <c r="C869" s="181" t="s">
        <v>289</v>
      </c>
      <c r="D869" s="181" t="s">
        <v>279</v>
      </c>
      <c r="E869" s="181">
        <v>37.28</v>
      </c>
      <c r="F869" s="181">
        <v>317.62</v>
      </c>
      <c r="G869" s="181">
        <v>79.41</v>
      </c>
      <c r="H869" s="181">
        <v>397.02</v>
      </c>
      <c r="I869" s="181">
        <v>29730</v>
      </c>
      <c r="J869" s="181" t="s">
        <v>280</v>
      </c>
      <c r="K869" s="181"/>
      <c r="L869" s="181"/>
      <c r="M869" s="181"/>
    </row>
    <row r="870" spans="1:13">
      <c r="A870" s="181" t="s">
        <v>276</v>
      </c>
      <c r="B870" s="271">
        <v>40370</v>
      </c>
      <c r="C870" s="181" t="s">
        <v>298</v>
      </c>
      <c r="D870" s="181" t="s">
        <v>279</v>
      </c>
      <c r="E870" s="181">
        <v>31.87</v>
      </c>
      <c r="F870" s="181">
        <v>271.52999999999997</v>
      </c>
      <c r="G870" s="181">
        <v>67.88</v>
      </c>
      <c r="H870" s="181">
        <v>339.41</v>
      </c>
      <c r="I870" s="181">
        <v>26308</v>
      </c>
      <c r="J870" s="181" t="s">
        <v>280</v>
      </c>
      <c r="K870" s="181"/>
      <c r="L870" s="181"/>
      <c r="M870" s="181"/>
    </row>
    <row r="871" spans="1:13">
      <c r="A871" s="181" t="s">
        <v>276</v>
      </c>
      <c r="B871" s="271">
        <v>40371</v>
      </c>
      <c r="C871" s="181" t="s">
        <v>290</v>
      </c>
      <c r="D871" s="181" t="s">
        <v>279</v>
      </c>
      <c r="E871" s="181">
        <v>21.29</v>
      </c>
      <c r="F871" s="181">
        <v>181.39</v>
      </c>
      <c r="G871" s="181">
        <v>45.35</v>
      </c>
      <c r="H871" s="181">
        <v>226.74</v>
      </c>
      <c r="I871" s="181">
        <v>28219</v>
      </c>
      <c r="J871" s="181" t="s">
        <v>280</v>
      </c>
      <c r="K871" s="181"/>
      <c r="L871" s="181"/>
      <c r="M871" s="181"/>
    </row>
    <row r="872" spans="1:13">
      <c r="A872" s="181" t="s">
        <v>276</v>
      </c>
      <c r="B872" s="271">
        <v>40371</v>
      </c>
      <c r="C872" s="181" t="s">
        <v>287</v>
      </c>
      <c r="D872" s="181" t="s">
        <v>279</v>
      </c>
      <c r="E872" s="181">
        <v>34.64</v>
      </c>
      <c r="F872" s="181">
        <v>295.14</v>
      </c>
      <c r="G872" s="181">
        <v>73.78</v>
      </c>
      <c r="H872" s="181">
        <v>368.92</v>
      </c>
      <c r="I872" s="181">
        <v>26245</v>
      </c>
      <c r="J872" s="181" t="s">
        <v>280</v>
      </c>
      <c r="K872" s="181"/>
      <c r="L872" s="181"/>
      <c r="M872" s="181"/>
    </row>
    <row r="873" spans="1:13">
      <c r="A873" s="181" t="s">
        <v>276</v>
      </c>
      <c r="B873" s="271">
        <v>40371</v>
      </c>
      <c r="C873" s="181" t="s">
        <v>294</v>
      </c>
      <c r="D873" s="181" t="s">
        <v>279</v>
      </c>
      <c r="E873" s="181">
        <v>35.119999999999997</v>
      </c>
      <c r="F873" s="181">
        <v>299.22000000000003</v>
      </c>
      <c r="G873" s="181">
        <v>74.81</v>
      </c>
      <c r="H873" s="181">
        <v>374.03</v>
      </c>
      <c r="I873" s="181">
        <v>29468</v>
      </c>
      <c r="J873" s="181" t="s">
        <v>280</v>
      </c>
      <c r="K873" s="181"/>
      <c r="L873" s="181"/>
      <c r="M873" s="181"/>
    </row>
    <row r="874" spans="1:13">
      <c r="A874" s="181" t="s">
        <v>276</v>
      </c>
      <c r="B874" s="271">
        <v>40372</v>
      </c>
      <c r="C874" s="181" t="s">
        <v>282</v>
      </c>
      <c r="D874" s="181" t="s">
        <v>279</v>
      </c>
      <c r="E874" s="181">
        <v>28.21</v>
      </c>
      <c r="F874" s="181">
        <v>240.8</v>
      </c>
      <c r="G874" s="181">
        <v>60.2</v>
      </c>
      <c r="H874" s="181">
        <v>301</v>
      </c>
      <c r="I874" s="181">
        <v>30418</v>
      </c>
      <c r="J874" s="181" t="s">
        <v>280</v>
      </c>
      <c r="K874" s="181"/>
      <c r="L874" s="181"/>
      <c r="M874" s="181"/>
    </row>
    <row r="875" spans="1:13">
      <c r="A875" s="181" t="s">
        <v>276</v>
      </c>
      <c r="B875" s="271">
        <v>40373</v>
      </c>
      <c r="C875" s="181" t="s">
        <v>290</v>
      </c>
      <c r="D875" s="181" t="s">
        <v>279</v>
      </c>
      <c r="E875" s="181">
        <v>25.72</v>
      </c>
      <c r="F875" s="181">
        <v>218.72</v>
      </c>
      <c r="G875" s="181">
        <v>54.68</v>
      </c>
      <c r="H875" s="181">
        <v>273.39999999999998</v>
      </c>
      <c r="I875" s="181">
        <v>28500</v>
      </c>
      <c r="J875" s="181" t="s">
        <v>280</v>
      </c>
      <c r="K875" s="181"/>
      <c r="L875" s="181"/>
      <c r="M875" s="181"/>
    </row>
    <row r="876" spans="1:13">
      <c r="A876" s="181" t="s">
        <v>276</v>
      </c>
      <c r="B876" s="271">
        <v>40374</v>
      </c>
      <c r="C876" s="181" t="s">
        <v>285</v>
      </c>
      <c r="D876" s="181" t="s">
        <v>279</v>
      </c>
      <c r="E876" s="181">
        <v>29.25</v>
      </c>
      <c r="F876" s="181">
        <v>250.38</v>
      </c>
      <c r="G876" s="181">
        <v>62.59</v>
      </c>
      <c r="H876" s="181">
        <v>312.98</v>
      </c>
      <c r="I876" s="181">
        <v>26109</v>
      </c>
      <c r="J876" s="181" t="s">
        <v>280</v>
      </c>
      <c r="K876" s="181"/>
      <c r="L876" s="181"/>
      <c r="M876" s="181"/>
    </row>
    <row r="877" spans="1:13">
      <c r="A877" s="181" t="s">
        <v>276</v>
      </c>
      <c r="B877" s="271">
        <v>40374</v>
      </c>
      <c r="C877" s="181" t="s">
        <v>278</v>
      </c>
      <c r="D877" s="181" t="s">
        <v>279</v>
      </c>
      <c r="E877" s="181">
        <v>30.32</v>
      </c>
      <c r="F877" s="181">
        <v>259.54000000000002</v>
      </c>
      <c r="G877" s="181">
        <v>64.89</v>
      </c>
      <c r="H877" s="181">
        <v>324.43</v>
      </c>
      <c r="I877" s="181">
        <v>26442</v>
      </c>
      <c r="J877" s="181" t="s">
        <v>280</v>
      </c>
      <c r="K877" s="181"/>
      <c r="L877" s="181"/>
      <c r="M877" s="181"/>
    </row>
    <row r="878" spans="1:13">
      <c r="A878" s="181" t="s">
        <v>276</v>
      </c>
      <c r="B878" s="271">
        <v>40374</v>
      </c>
      <c r="C878" s="181" t="s">
        <v>283</v>
      </c>
      <c r="D878" s="181" t="s">
        <v>279</v>
      </c>
      <c r="E878" s="181">
        <v>31.21</v>
      </c>
      <c r="F878" s="181">
        <v>265.42</v>
      </c>
      <c r="G878" s="181">
        <v>66.36</v>
      </c>
      <c r="H878" s="181">
        <v>331.78</v>
      </c>
      <c r="I878" s="181">
        <v>27703</v>
      </c>
      <c r="J878" s="181" t="s">
        <v>280</v>
      </c>
      <c r="K878" s="181"/>
      <c r="L878" s="181"/>
      <c r="M878" s="181"/>
    </row>
    <row r="879" spans="1:13">
      <c r="A879" s="181" t="s">
        <v>276</v>
      </c>
      <c r="B879" s="271">
        <v>40375</v>
      </c>
      <c r="C879" s="181" t="s">
        <v>289</v>
      </c>
      <c r="D879" s="181" t="s">
        <v>279</v>
      </c>
      <c r="E879" s="181">
        <v>33</v>
      </c>
      <c r="F879" s="181">
        <v>281.69</v>
      </c>
      <c r="G879" s="181">
        <v>70.42</v>
      </c>
      <c r="H879" s="181">
        <v>352.11</v>
      </c>
      <c r="I879" s="181">
        <v>30282</v>
      </c>
      <c r="J879" s="181" t="s">
        <v>280</v>
      </c>
      <c r="K879" s="181"/>
      <c r="L879" s="181"/>
      <c r="M879" s="181"/>
    </row>
    <row r="880" spans="1:13">
      <c r="A880" s="181" t="s">
        <v>276</v>
      </c>
      <c r="B880" s="271">
        <v>40376</v>
      </c>
      <c r="C880" s="181" t="s">
        <v>281</v>
      </c>
      <c r="D880" s="181" t="s">
        <v>279</v>
      </c>
      <c r="E880" s="181">
        <v>18.18</v>
      </c>
      <c r="F880" s="181">
        <v>155.18</v>
      </c>
      <c r="G880" s="181">
        <v>38.799999999999997</v>
      </c>
      <c r="H880" s="181">
        <v>193.98</v>
      </c>
      <c r="I880" s="181">
        <v>30919</v>
      </c>
      <c r="J880" s="181" t="s">
        <v>280</v>
      </c>
      <c r="K880" s="181"/>
      <c r="L880" s="181"/>
      <c r="M880" s="181"/>
    </row>
    <row r="881" spans="1:13">
      <c r="A881" s="181" t="s">
        <v>276</v>
      </c>
      <c r="B881" s="271">
        <v>40376</v>
      </c>
      <c r="C881" s="181" t="s">
        <v>283</v>
      </c>
      <c r="D881" s="181" t="s">
        <v>279</v>
      </c>
      <c r="E881" s="181">
        <v>25.89</v>
      </c>
      <c r="F881" s="181">
        <v>219.75</v>
      </c>
      <c r="G881" s="181">
        <v>54.94</v>
      </c>
      <c r="H881" s="181">
        <v>274.69</v>
      </c>
      <c r="I881" s="181">
        <v>28187</v>
      </c>
      <c r="J881" s="181" t="s">
        <v>280</v>
      </c>
      <c r="K881" s="181"/>
      <c r="L881" s="181"/>
      <c r="M881" s="181"/>
    </row>
    <row r="882" spans="1:13">
      <c r="A882" s="181" t="s">
        <v>276</v>
      </c>
      <c r="B882" s="271">
        <v>40379</v>
      </c>
      <c r="C882" s="181" t="s">
        <v>281</v>
      </c>
      <c r="D882" s="181" t="s">
        <v>279</v>
      </c>
      <c r="E882" s="181">
        <v>32.19</v>
      </c>
      <c r="F882" s="181">
        <v>271.69</v>
      </c>
      <c r="G882" s="181">
        <v>67.92</v>
      </c>
      <c r="H882" s="181">
        <v>339.61</v>
      </c>
      <c r="I882" s="181">
        <v>31212</v>
      </c>
      <c r="J882" s="181" t="s">
        <v>280</v>
      </c>
      <c r="K882" s="181"/>
      <c r="L882" s="181"/>
      <c r="M882" s="181"/>
    </row>
    <row r="883" spans="1:13">
      <c r="A883" s="181" t="s">
        <v>276</v>
      </c>
      <c r="B883" s="271">
        <v>40379</v>
      </c>
      <c r="C883" s="181" t="s">
        <v>297</v>
      </c>
      <c r="D883" s="181" t="s">
        <v>279</v>
      </c>
      <c r="E883" s="181">
        <v>35.86</v>
      </c>
      <c r="F883" s="181">
        <v>302.66000000000003</v>
      </c>
      <c r="G883" s="181">
        <v>75.67</v>
      </c>
      <c r="H883" s="181">
        <v>378.33</v>
      </c>
      <c r="I883" s="181">
        <v>25929</v>
      </c>
      <c r="J883" s="181" t="s">
        <v>280</v>
      </c>
      <c r="K883" s="181"/>
      <c r="L883" s="181"/>
      <c r="M883" s="181"/>
    </row>
    <row r="884" spans="1:13">
      <c r="A884" s="181" t="s">
        <v>276</v>
      </c>
      <c r="B884" s="271">
        <v>40379</v>
      </c>
      <c r="C884" s="181" t="s">
        <v>289</v>
      </c>
      <c r="D884" s="181" t="s">
        <v>279</v>
      </c>
      <c r="E884" s="181">
        <v>25.79</v>
      </c>
      <c r="F884" s="181">
        <v>218.49</v>
      </c>
      <c r="G884" s="181">
        <v>54.62</v>
      </c>
      <c r="H884" s="181">
        <v>273.11</v>
      </c>
      <c r="I884" s="181">
        <v>30752</v>
      </c>
      <c r="J884" s="181" t="s">
        <v>280</v>
      </c>
      <c r="K884" s="181"/>
      <c r="L884" s="181"/>
      <c r="M884" s="181"/>
    </row>
    <row r="885" spans="1:13">
      <c r="A885" s="181" t="s">
        <v>276</v>
      </c>
      <c r="B885" s="271">
        <v>40379</v>
      </c>
      <c r="C885" s="181" t="s">
        <v>294</v>
      </c>
      <c r="D885" s="181" t="s">
        <v>279</v>
      </c>
      <c r="E885" s="181">
        <v>34.29</v>
      </c>
      <c r="F885" s="181">
        <v>290.5</v>
      </c>
      <c r="G885" s="181">
        <v>72.63</v>
      </c>
      <c r="H885" s="181">
        <v>363.13</v>
      </c>
      <c r="I885" s="181">
        <v>30082</v>
      </c>
      <c r="J885" s="181" t="s">
        <v>280</v>
      </c>
      <c r="K885" s="181"/>
      <c r="L885" s="181"/>
      <c r="M885" s="181"/>
    </row>
    <row r="886" spans="1:13">
      <c r="A886" s="181" t="s">
        <v>276</v>
      </c>
      <c r="B886" s="271">
        <v>40380</v>
      </c>
      <c r="C886" s="181" t="s">
        <v>285</v>
      </c>
      <c r="D886" s="181" t="s">
        <v>279</v>
      </c>
      <c r="E886" s="181">
        <v>23.88</v>
      </c>
      <c r="F886" s="181">
        <v>202.5</v>
      </c>
      <c r="G886" s="181">
        <v>50.63</v>
      </c>
      <c r="H886" s="181">
        <v>253.13</v>
      </c>
      <c r="I886" s="181">
        <v>26712</v>
      </c>
      <c r="J886" s="181" t="s">
        <v>280</v>
      </c>
      <c r="K886" s="181"/>
      <c r="L886" s="181"/>
      <c r="M886" s="181"/>
    </row>
    <row r="887" spans="1:13">
      <c r="A887" s="181" t="s">
        <v>276</v>
      </c>
      <c r="B887" s="271">
        <v>40380</v>
      </c>
      <c r="C887" s="181" t="s">
        <v>290</v>
      </c>
      <c r="D887" s="181" t="s">
        <v>279</v>
      </c>
      <c r="E887" s="181">
        <v>31.1</v>
      </c>
      <c r="F887" s="181">
        <v>262.49</v>
      </c>
      <c r="G887" s="181">
        <v>65.62</v>
      </c>
      <c r="H887" s="181">
        <v>328.11</v>
      </c>
      <c r="I887" s="181">
        <v>29028</v>
      </c>
      <c r="J887" s="181" t="s">
        <v>280</v>
      </c>
      <c r="K887" s="181"/>
      <c r="L887" s="181"/>
      <c r="M887" s="181"/>
    </row>
    <row r="888" spans="1:13">
      <c r="A888" s="181" t="s">
        <v>276</v>
      </c>
      <c r="B888" s="271">
        <v>40380</v>
      </c>
      <c r="C888" s="181" t="s">
        <v>287</v>
      </c>
      <c r="D888" s="181" t="s">
        <v>279</v>
      </c>
      <c r="E888" s="181">
        <v>34.520000000000003</v>
      </c>
      <c r="F888" s="181">
        <v>292.73</v>
      </c>
      <c r="G888" s="181">
        <v>73.180000000000007</v>
      </c>
      <c r="H888" s="181">
        <v>365.91</v>
      </c>
      <c r="I888" s="181">
        <v>27089</v>
      </c>
      <c r="J888" s="181" t="s">
        <v>280</v>
      </c>
      <c r="K888" s="181"/>
      <c r="L888" s="181"/>
      <c r="M888" s="181"/>
    </row>
    <row r="889" spans="1:13">
      <c r="A889" s="181" t="s">
        <v>276</v>
      </c>
      <c r="B889" s="271">
        <v>40380</v>
      </c>
      <c r="C889" s="181" t="s">
        <v>291</v>
      </c>
      <c r="D889" s="181" t="s">
        <v>279</v>
      </c>
      <c r="E889" s="181">
        <v>30.66</v>
      </c>
      <c r="F889" s="181">
        <v>260</v>
      </c>
      <c r="G889" s="181">
        <v>65</v>
      </c>
      <c r="H889" s="181">
        <v>325</v>
      </c>
      <c r="I889" s="181">
        <v>32001</v>
      </c>
      <c r="J889" s="181" t="s">
        <v>280</v>
      </c>
      <c r="K889" s="181"/>
      <c r="L889" s="181"/>
      <c r="M889" s="181"/>
    </row>
    <row r="890" spans="1:13">
      <c r="A890" s="181" t="s">
        <v>276</v>
      </c>
      <c r="B890" s="271">
        <v>40382</v>
      </c>
      <c r="C890" s="181" t="s">
        <v>285</v>
      </c>
      <c r="D890" s="181" t="s">
        <v>279</v>
      </c>
      <c r="E890" s="181">
        <v>28.66</v>
      </c>
      <c r="F890" s="181">
        <v>243.72</v>
      </c>
      <c r="G890" s="181">
        <v>60.93</v>
      </c>
      <c r="H890" s="181">
        <v>304.64999999999998</v>
      </c>
      <c r="I890" s="181">
        <v>27047</v>
      </c>
      <c r="J890" s="181" t="s">
        <v>280</v>
      </c>
      <c r="K890" s="181"/>
      <c r="L890" s="181"/>
      <c r="M890" s="181"/>
    </row>
    <row r="891" spans="1:13">
      <c r="A891" s="181" t="s">
        <v>276</v>
      </c>
      <c r="B891" s="271">
        <v>40382</v>
      </c>
      <c r="C891" s="181" t="s">
        <v>286</v>
      </c>
      <c r="D891" s="181" t="s">
        <v>279</v>
      </c>
      <c r="E891" s="181">
        <v>30.78</v>
      </c>
      <c r="F891" s="181">
        <v>261.75</v>
      </c>
      <c r="G891" s="181">
        <v>65.44</v>
      </c>
      <c r="H891" s="181">
        <v>327.19</v>
      </c>
      <c r="I891" s="181">
        <v>29176</v>
      </c>
      <c r="J891" s="181" t="s">
        <v>280</v>
      </c>
      <c r="K891" s="181"/>
      <c r="L891" s="181"/>
      <c r="M891" s="181"/>
    </row>
    <row r="892" spans="1:13">
      <c r="A892" s="181" t="s">
        <v>276</v>
      </c>
      <c r="B892" s="271">
        <v>40382</v>
      </c>
      <c r="C892" s="181" t="s">
        <v>298</v>
      </c>
      <c r="D892" s="181" t="s">
        <v>279</v>
      </c>
      <c r="E892" s="181">
        <v>33.840000000000003</v>
      </c>
      <c r="F892" s="181">
        <v>287.77999999999997</v>
      </c>
      <c r="G892" s="181">
        <v>71.94</v>
      </c>
      <c r="H892" s="181">
        <v>359.72</v>
      </c>
      <c r="I892" s="181">
        <v>26835</v>
      </c>
      <c r="J892" s="181" t="s">
        <v>280</v>
      </c>
      <c r="K892" s="181"/>
      <c r="L892" s="181"/>
      <c r="M892" s="181"/>
    </row>
    <row r="893" spans="1:13">
      <c r="A893" s="181" t="s">
        <v>276</v>
      </c>
      <c r="B893" s="271">
        <v>40382</v>
      </c>
      <c r="C893" s="181" t="s">
        <v>283</v>
      </c>
      <c r="D893" s="181" t="s">
        <v>279</v>
      </c>
      <c r="E893" s="181">
        <v>32.29</v>
      </c>
      <c r="F893" s="181">
        <v>274.60000000000002</v>
      </c>
      <c r="G893" s="181">
        <v>68.650000000000006</v>
      </c>
      <c r="H893" s="181">
        <v>343.25</v>
      </c>
      <c r="I893" s="181">
        <v>28735</v>
      </c>
      <c r="J893" s="181" t="s">
        <v>280</v>
      </c>
      <c r="K893" s="181"/>
      <c r="L893" s="181"/>
      <c r="M893" s="181"/>
    </row>
    <row r="894" spans="1:13">
      <c r="A894" s="181" t="s">
        <v>276</v>
      </c>
      <c r="B894" s="271">
        <v>40383</v>
      </c>
      <c r="C894" s="181" t="s">
        <v>278</v>
      </c>
      <c r="D894" s="181" t="s">
        <v>279</v>
      </c>
      <c r="E894" s="181">
        <v>27.58</v>
      </c>
      <c r="F894" s="181">
        <v>234.54</v>
      </c>
      <c r="G894" s="181">
        <v>58.63</v>
      </c>
      <c r="H894" s="181">
        <v>293.18</v>
      </c>
      <c r="I894" s="181">
        <v>26897</v>
      </c>
      <c r="J894" s="181" t="s">
        <v>280</v>
      </c>
      <c r="K894" s="181"/>
      <c r="L894" s="181"/>
      <c r="M894" s="181"/>
    </row>
    <row r="895" spans="1:13">
      <c r="A895" s="181" t="s">
        <v>276</v>
      </c>
      <c r="B895" s="271">
        <v>40384</v>
      </c>
      <c r="C895" s="181" t="s">
        <v>282</v>
      </c>
      <c r="D895" s="181" t="s">
        <v>279</v>
      </c>
      <c r="E895" s="181">
        <v>22.8</v>
      </c>
      <c r="F895" s="181">
        <v>195.9</v>
      </c>
      <c r="G895" s="181">
        <v>48.98</v>
      </c>
      <c r="H895" s="181">
        <v>244.88</v>
      </c>
      <c r="I895" s="181">
        <v>30773</v>
      </c>
      <c r="J895" s="181" t="s">
        <v>280</v>
      </c>
      <c r="K895" s="181"/>
      <c r="L895" s="181"/>
      <c r="M895" s="181"/>
    </row>
    <row r="896" spans="1:13">
      <c r="A896" s="181" t="s">
        <v>276</v>
      </c>
      <c r="B896" s="271">
        <v>40384</v>
      </c>
      <c r="C896" s="181" t="s">
        <v>290</v>
      </c>
      <c r="D896" s="181" t="s">
        <v>279</v>
      </c>
      <c r="E896" s="181">
        <v>26.38</v>
      </c>
      <c r="F896" s="181">
        <v>226.66</v>
      </c>
      <c r="G896" s="181">
        <v>56.66</v>
      </c>
      <c r="H896" s="181">
        <v>283.32</v>
      </c>
      <c r="I896" s="181">
        <v>29477</v>
      </c>
      <c r="J896" s="181" t="s">
        <v>280</v>
      </c>
      <c r="K896" s="181"/>
      <c r="L896" s="181"/>
      <c r="M896" s="181"/>
    </row>
    <row r="897" spans="1:13">
      <c r="A897" s="181" t="s">
        <v>276</v>
      </c>
      <c r="B897" s="271">
        <v>40385</v>
      </c>
      <c r="C897" s="181" t="s">
        <v>285</v>
      </c>
      <c r="D897" s="181" t="s">
        <v>279</v>
      </c>
      <c r="E897" s="181">
        <v>21.42</v>
      </c>
      <c r="F897" s="181">
        <v>184.04</v>
      </c>
      <c r="G897" s="181">
        <v>46.01</v>
      </c>
      <c r="H897" s="181">
        <v>230.05</v>
      </c>
      <c r="I897" s="181">
        <v>27417</v>
      </c>
      <c r="J897" s="181" t="s">
        <v>280</v>
      </c>
      <c r="K897" s="181"/>
      <c r="L897" s="181"/>
      <c r="M897" s="181"/>
    </row>
    <row r="898" spans="1:13">
      <c r="A898" s="181" t="s">
        <v>276</v>
      </c>
      <c r="B898" s="271">
        <v>40385</v>
      </c>
      <c r="C898" s="181" t="s">
        <v>281</v>
      </c>
      <c r="D898" s="181" t="s">
        <v>279</v>
      </c>
      <c r="E898" s="181">
        <v>24.8</v>
      </c>
      <c r="F898" s="181">
        <v>213.08</v>
      </c>
      <c r="G898" s="181">
        <v>53.27</v>
      </c>
      <c r="H898" s="181">
        <v>266.35000000000002</v>
      </c>
      <c r="I898" s="181">
        <v>31619</v>
      </c>
      <c r="J898" s="181" t="s">
        <v>280</v>
      </c>
      <c r="K898" s="181"/>
      <c r="L898" s="181"/>
      <c r="M898" s="181"/>
    </row>
    <row r="899" spans="1:13">
      <c r="A899" s="181" t="s">
        <v>276</v>
      </c>
      <c r="B899" s="271">
        <v>40385</v>
      </c>
      <c r="C899" s="181" t="s">
        <v>289</v>
      </c>
      <c r="D899" s="181" t="s">
        <v>279</v>
      </c>
      <c r="E899" s="181">
        <v>29.36</v>
      </c>
      <c r="F899" s="181">
        <v>252.26</v>
      </c>
      <c r="G899" s="181">
        <v>63.06</v>
      </c>
      <c r="H899" s="181">
        <v>315.32</v>
      </c>
      <c r="I899" s="181">
        <v>31288</v>
      </c>
      <c r="J899" s="181" t="s">
        <v>280</v>
      </c>
      <c r="K899" s="181"/>
      <c r="L899" s="181"/>
      <c r="M899" s="181"/>
    </row>
    <row r="900" spans="1:13">
      <c r="A900" s="181" t="s">
        <v>276</v>
      </c>
      <c r="B900" s="271">
        <v>40385</v>
      </c>
      <c r="C900" s="181" t="s">
        <v>294</v>
      </c>
      <c r="D900" s="181" t="s">
        <v>279</v>
      </c>
      <c r="E900" s="181">
        <v>33.700000000000003</v>
      </c>
      <c r="F900" s="181">
        <v>289.54000000000002</v>
      </c>
      <c r="G900" s="181">
        <v>72.39</v>
      </c>
      <c r="H900" s="181">
        <v>361.93</v>
      </c>
      <c r="I900" s="181">
        <v>30687</v>
      </c>
      <c r="J900" s="181" t="s">
        <v>280</v>
      </c>
      <c r="K900" s="181"/>
      <c r="L900" s="181"/>
      <c r="M900" s="181"/>
    </row>
    <row r="901" spans="1:13">
      <c r="A901" s="181" t="s">
        <v>276</v>
      </c>
      <c r="B901" s="271">
        <v>40386</v>
      </c>
      <c r="C901" s="181" t="s">
        <v>283</v>
      </c>
      <c r="D901" s="181" t="s">
        <v>279</v>
      </c>
      <c r="E901" s="181">
        <v>31.54</v>
      </c>
      <c r="F901" s="181">
        <v>269.98</v>
      </c>
      <c r="G901" s="181">
        <v>67.5</v>
      </c>
      <c r="H901" s="181">
        <v>337.48</v>
      </c>
      <c r="I901" s="181">
        <v>29329</v>
      </c>
      <c r="J901" s="181" t="s">
        <v>280</v>
      </c>
      <c r="K901" s="181"/>
      <c r="L901" s="181"/>
      <c r="M901" s="181"/>
    </row>
    <row r="902" spans="1:13">
      <c r="A902" s="181" t="s">
        <v>276</v>
      </c>
      <c r="B902" s="271">
        <v>40390</v>
      </c>
      <c r="C902" s="181" t="s">
        <v>289</v>
      </c>
      <c r="D902" s="181" t="s">
        <v>279</v>
      </c>
      <c r="E902" s="181">
        <v>29.54</v>
      </c>
      <c r="F902" s="181">
        <v>251.44</v>
      </c>
      <c r="G902" s="181">
        <v>62.86</v>
      </c>
      <c r="H902" s="181">
        <v>314.3</v>
      </c>
      <c r="I902" s="181">
        <v>31801</v>
      </c>
      <c r="J902" s="181" t="s">
        <v>280</v>
      </c>
      <c r="K902" s="181"/>
      <c r="L902" s="181"/>
      <c r="M902" s="181"/>
    </row>
    <row r="903" spans="1:13">
      <c r="A903" s="181" t="s">
        <v>276</v>
      </c>
      <c r="B903" s="271">
        <v>40390</v>
      </c>
      <c r="C903" s="181" t="s">
        <v>290</v>
      </c>
      <c r="D903" s="181" t="s">
        <v>279</v>
      </c>
      <c r="E903" s="181">
        <v>36.79</v>
      </c>
      <c r="F903" s="181">
        <v>309.02999999999997</v>
      </c>
      <c r="G903" s="181">
        <v>77.260000000000005</v>
      </c>
      <c r="H903" s="181">
        <v>386.29</v>
      </c>
      <c r="I903" s="181">
        <v>30113</v>
      </c>
      <c r="J903" s="181" t="s">
        <v>280</v>
      </c>
      <c r="K903" s="181"/>
      <c r="L903" s="181"/>
      <c r="M903" s="181"/>
    </row>
    <row r="904" spans="1:13">
      <c r="A904" s="181" t="s">
        <v>276</v>
      </c>
      <c r="B904" s="271">
        <v>40390</v>
      </c>
      <c r="C904" s="181" t="s">
        <v>283</v>
      </c>
      <c r="D904" s="181" t="s">
        <v>279</v>
      </c>
      <c r="E904" s="181">
        <v>29.04</v>
      </c>
      <c r="F904" s="181">
        <v>243.94</v>
      </c>
      <c r="G904" s="181">
        <v>60.98</v>
      </c>
      <c r="H904" s="181">
        <v>304.93</v>
      </c>
      <c r="I904" s="181">
        <v>29807</v>
      </c>
      <c r="J904" s="181" t="s">
        <v>280</v>
      </c>
      <c r="K904" s="181"/>
      <c r="L904" s="181"/>
      <c r="M904" s="181"/>
    </row>
    <row r="905" spans="1:13">
      <c r="A905" s="181" t="s">
        <v>276</v>
      </c>
      <c r="B905" s="271">
        <v>40391</v>
      </c>
      <c r="C905" s="181" t="s">
        <v>285</v>
      </c>
      <c r="D905" s="181" t="s">
        <v>279</v>
      </c>
      <c r="E905" s="181">
        <v>31.43</v>
      </c>
      <c r="F905" s="181">
        <v>268.29000000000002</v>
      </c>
      <c r="G905" s="181">
        <v>67.069999999999993</v>
      </c>
      <c r="H905" s="181">
        <v>335.36</v>
      </c>
      <c r="I905" s="181">
        <v>27966</v>
      </c>
      <c r="J905" s="181" t="s">
        <v>280</v>
      </c>
      <c r="K905" s="181"/>
      <c r="L905" s="181"/>
      <c r="M905" s="181"/>
    </row>
    <row r="906" spans="1:13">
      <c r="A906" s="181" t="s">
        <v>276</v>
      </c>
      <c r="B906" s="271">
        <v>40391</v>
      </c>
      <c r="C906" s="181" t="s">
        <v>281</v>
      </c>
      <c r="D906" s="181" t="s">
        <v>279</v>
      </c>
      <c r="E906" s="181">
        <v>31.01</v>
      </c>
      <c r="F906" s="181">
        <v>264.7</v>
      </c>
      <c r="G906" s="181">
        <v>66.17</v>
      </c>
      <c r="H906" s="181">
        <v>330.88</v>
      </c>
      <c r="I906" s="181">
        <v>32128</v>
      </c>
      <c r="J906" s="181" t="s">
        <v>280</v>
      </c>
      <c r="K906" s="181"/>
      <c r="L906" s="181"/>
      <c r="M906" s="181"/>
    </row>
    <row r="907" spans="1:13">
      <c r="A907" s="181" t="s">
        <v>276</v>
      </c>
      <c r="B907" s="271">
        <v>40391</v>
      </c>
      <c r="C907" s="181" t="s">
        <v>298</v>
      </c>
      <c r="D907" s="181" t="s">
        <v>279</v>
      </c>
      <c r="E907" s="181">
        <v>30.75</v>
      </c>
      <c r="F907" s="181">
        <v>262.48</v>
      </c>
      <c r="G907" s="181">
        <v>65.62</v>
      </c>
      <c r="H907" s="181">
        <v>328.1</v>
      </c>
      <c r="I907" s="181">
        <v>27396</v>
      </c>
      <c r="J907" s="181" t="s">
        <v>280</v>
      </c>
      <c r="K907" s="181"/>
      <c r="L907" s="181"/>
      <c r="M907" s="181"/>
    </row>
    <row r="908" spans="1:13">
      <c r="A908" s="181" t="s">
        <v>276</v>
      </c>
      <c r="B908" s="271">
        <v>40391</v>
      </c>
      <c r="C908" s="181" t="s">
        <v>294</v>
      </c>
      <c r="D908" s="181" t="s">
        <v>279</v>
      </c>
      <c r="E908" s="181">
        <v>28.09</v>
      </c>
      <c r="F908" s="181">
        <v>239.1</v>
      </c>
      <c r="G908" s="181">
        <v>59.77</v>
      </c>
      <c r="H908" s="181">
        <v>298.88</v>
      </c>
      <c r="I908" s="181">
        <v>31166</v>
      </c>
      <c r="J908" s="181" t="s">
        <v>280</v>
      </c>
      <c r="K908" s="181"/>
      <c r="L908" s="181"/>
      <c r="M908" s="181"/>
    </row>
    <row r="909" spans="1:13">
      <c r="A909" s="181" t="s">
        <v>276</v>
      </c>
      <c r="B909" s="271">
        <v>40392</v>
      </c>
      <c r="C909" s="181" t="s">
        <v>287</v>
      </c>
      <c r="D909" s="181" t="s">
        <v>279</v>
      </c>
      <c r="E909" s="181">
        <v>30.6</v>
      </c>
      <c r="F909" s="181">
        <v>261.2</v>
      </c>
      <c r="G909" s="181">
        <v>65.3</v>
      </c>
      <c r="H909" s="181">
        <v>326.5</v>
      </c>
      <c r="I909" s="181">
        <v>27621</v>
      </c>
      <c r="J909" s="181" t="s">
        <v>280</v>
      </c>
      <c r="K909" s="181"/>
      <c r="L909" s="181"/>
      <c r="M909" s="181"/>
    </row>
    <row r="910" spans="1:13">
      <c r="A910" s="181" t="s">
        <v>276</v>
      </c>
      <c r="B910" s="271">
        <v>40393</v>
      </c>
      <c r="C910" s="181" t="s">
        <v>278</v>
      </c>
      <c r="D910" s="181" t="s">
        <v>279</v>
      </c>
      <c r="E910" s="181">
        <v>27.24</v>
      </c>
      <c r="F910" s="181">
        <v>232.52</v>
      </c>
      <c r="G910" s="181">
        <v>58.13</v>
      </c>
      <c r="H910" s="181">
        <v>290.64999999999998</v>
      </c>
      <c r="I910" s="181">
        <v>27389</v>
      </c>
      <c r="J910" s="181" t="s">
        <v>280</v>
      </c>
      <c r="K910" s="181"/>
      <c r="L910" s="181"/>
      <c r="M910" s="181"/>
    </row>
    <row r="911" spans="1:13">
      <c r="A911" s="181" t="s">
        <v>276</v>
      </c>
      <c r="B911" s="271">
        <v>40394</v>
      </c>
      <c r="C911" s="181" t="s">
        <v>297</v>
      </c>
      <c r="D911" s="181" t="s">
        <v>279</v>
      </c>
      <c r="E911" s="181">
        <v>35.04</v>
      </c>
      <c r="F911" s="181">
        <v>299.10000000000002</v>
      </c>
      <c r="G911" s="181">
        <v>74.78</v>
      </c>
      <c r="H911" s="181">
        <v>373.88</v>
      </c>
      <c r="I911" s="181">
        <v>26469</v>
      </c>
      <c r="J911" s="181" t="s">
        <v>280</v>
      </c>
      <c r="K911" s="181"/>
      <c r="L911" s="181"/>
      <c r="M911" s="181"/>
    </row>
    <row r="912" spans="1:13">
      <c r="A912" s="181" t="s">
        <v>276</v>
      </c>
      <c r="B912" s="271">
        <v>40394</v>
      </c>
      <c r="C912" s="181" t="s">
        <v>286</v>
      </c>
      <c r="D912" s="181" t="s">
        <v>279</v>
      </c>
      <c r="E912" s="181">
        <v>36.03</v>
      </c>
      <c r="F912" s="181">
        <v>310.43</v>
      </c>
      <c r="G912" s="181">
        <v>77.61</v>
      </c>
      <c r="H912" s="181">
        <v>388.04</v>
      </c>
      <c r="I912" s="181">
        <v>29703</v>
      </c>
      <c r="J912" s="181" t="s">
        <v>280</v>
      </c>
      <c r="K912" s="181"/>
      <c r="L912" s="181"/>
      <c r="M912" s="181"/>
    </row>
    <row r="913" spans="1:13">
      <c r="A913" s="181" t="s">
        <v>276</v>
      </c>
      <c r="B913" s="271">
        <v>40395</v>
      </c>
      <c r="C913" s="181" t="s">
        <v>290</v>
      </c>
      <c r="D913" s="181" t="s">
        <v>279</v>
      </c>
      <c r="E913" s="181">
        <v>35.869999999999997</v>
      </c>
      <c r="F913" s="181">
        <v>308.48</v>
      </c>
      <c r="G913" s="181">
        <v>77.12</v>
      </c>
      <c r="H913" s="181">
        <v>385.6</v>
      </c>
      <c r="I913" s="181">
        <v>30735</v>
      </c>
      <c r="J913" s="181" t="s">
        <v>280</v>
      </c>
      <c r="K913" s="181"/>
      <c r="L913" s="181"/>
      <c r="M913" s="181"/>
    </row>
    <row r="914" spans="1:13">
      <c r="A914" s="181" t="s">
        <v>276</v>
      </c>
      <c r="B914" s="271">
        <v>40395</v>
      </c>
      <c r="C914" s="181" t="s">
        <v>283</v>
      </c>
      <c r="D914" s="181" t="s">
        <v>279</v>
      </c>
      <c r="E914" s="181">
        <v>31.38</v>
      </c>
      <c r="F914" s="181">
        <v>269.86</v>
      </c>
      <c r="G914" s="181">
        <v>67.47</v>
      </c>
      <c r="H914" s="181">
        <v>337.33</v>
      </c>
      <c r="I914" s="181">
        <v>30335</v>
      </c>
      <c r="J914" s="181" t="s">
        <v>280</v>
      </c>
      <c r="K914" s="181"/>
      <c r="L914" s="181"/>
      <c r="M914" s="181"/>
    </row>
    <row r="915" spans="1:13">
      <c r="A915" s="181" t="s">
        <v>276</v>
      </c>
      <c r="B915" s="271">
        <v>40396</v>
      </c>
      <c r="C915" s="181" t="s">
        <v>289</v>
      </c>
      <c r="D915" s="181" t="s">
        <v>279</v>
      </c>
      <c r="E915" s="181">
        <v>29.45</v>
      </c>
      <c r="F915" s="181">
        <v>253.27</v>
      </c>
      <c r="G915" s="181">
        <v>63.32</v>
      </c>
      <c r="H915" s="181">
        <v>316.58999999999997</v>
      </c>
      <c r="I915" s="181">
        <v>32309</v>
      </c>
      <c r="J915" s="181" t="s">
        <v>280</v>
      </c>
      <c r="K915" s="181"/>
      <c r="L915" s="181"/>
      <c r="M915" s="181"/>
    </row>
    <row r="916" spans="1:13">
      <c r="A916" s="181" t="s">
        <v>276</v>
      </c>
      <c r="B916" s="271">
        <v>40398</v>
      </c>
      <c r="C916" s="181" t="s">
        <v>285</v>
      </c>
      <c r="D916" s="181" t="s">
        <v>279</v>
      </c>
      <c r="E916" s="181">
        <v>32.35</v>
      </c>
      <c r="F916" s="181">
        <v>278.20999999999998</v>
      </c>
      <c r="G916" s="181">
        <v>69.55</v>
      </c>
      <c r="H916" s="181">
        <v>347.76</v>
      </c>
      <c r="I916" s="181">
        <v>28515</v>
      </c>
      <c r="J916" s="181" t="s">
        <v>280</v>
      </c>
      <c r="K916" s="181"/>
      <c r="L916" s="181"/>
      <c r="M916" s="181"/>
    </row>
    <row r="917" spans="1:13">
      <c r="A917" s="181" t="s">
        <v>276</v>
      </c>
      <c r="B917" s="271">
        <v>40398</v>
      </c>
      <c r="C917" s="181" t="s">
        <v>281</v>
      </c>
      <c r="D917" s="181" t="s">
        <v>300</v>
      </c>
      <c r="E917" s="181">
        <v>32.549999999999997</v>
      </c>
      <c r="F917" s="181">
        <v>285.92</v>
      </c>
      <c r="G917" s="181">
        <v>71.48</v>
      </c>
      <c r="H917" s="181">
        <v>357.4</v>
      </c>
      <c r="I917" s="181">
        <v>32663</v>
      </c>
      <c r="J917" s="181" t="s">
        <v>280</v>
      </c>
      <c r="K917" s="181"/>
      <c r="L917" s="181"/>
      <c r="M917" s="181"/>
    </row>
    <row r="918" spans="1:13">
      <c r="A918" s="181" t="s">
        <v>276</v>
      </c>
      <c r="B918" s="271">
        <v>40398</v>
      </c>
      <c r="C918" s="181" t="s">
        <v>282</v>
      </c>
      <c r="D918" s="181" t="s">
        <v>279</v>
      </c>
      <c r="E918" s="181">
        <v>26.38</v>
      </c>
      <c r="F918" s="181">
        <v>226.86</v>
      </c>
      <c r="G918" s="181">
        <v>56.72</v>
      </c>
      <c r="H918" s="181">
        <v>283.58</v>
      </c>
      <c r="I918" s="181">
        <v>31185</v>
      </c>
      <c r="J918" s="181" t="s">
        <v>280</v>
      </c>
      <c r="K918" s="181"/>
      <c r="L918" s="181"/>
      <c r="M918" s="181"/>
    </row>
    <row r="919" spans="1:13">
      <c r="A919" s="181" t="s">
        <v>276</v>
      </c>
      <c r="B919" s="271">
        <v>40398</v>
      </c>
      <c r="C919" s="181" t="s">
        <v>287</v>
      </c>
      <c r="D919" s="181" t="s">
        <v>279</v>
      </c>
      <c r="E919" s="181">
        <v>32.729999999999997</v>
      </c>
      <c r="F919" s="181">
        <v>281.48</v>
      </c>
      <c r="G919" s="181">
        <v>70.37</v>
      </c>
      <c r="H919" s="181">
        <v>351.85</v>
      </c>
      <c r="I919" s="181">
        <v>28187</v>
      </c>
      <c r="J919" s="181" t="s">
        <v>280</v>
      </c>
      <c r="K919" s="181"/>
      <c r="L919" s="181"/>
      <c r="M919" s="181"/>
    </row>
    <row r="920" spans="1:13">
      <c r="A920" s="181" t="s">
        <v>276</v>
      </c>
      <c r="B920" s="271">
        <v>40399</v>
      </c>
      <c r="C920" s="181" t="s">
        <v>286</v>
      </c>
      <c r="D920" s="181" t="s">
        <v>279</v>
      </c>
      <c r="E920" s="181">
        <v>28.63</v>
      </c>
      <c r="F920" s="181">
        <v>245.76</v>
      </c>
      <c r="G920" s="181">
        <v>61.44</v>
      </c>
      <c r="H920" s="181">
        <v>307.2</v>
      </c>
      <c r="I920" s="181">
        <v>30198</v>
      </c>
      <c r="J920" s="181" t="s">
        <v>280</v>
      </c>
      <c r="K920" s="181"/>
      <c r="L920" s="181"/>
      <c r="M920" s="181"/>
    </row>
    <row r="921" spans="1:13">
      <c r="A921" s="181" t="s">
        <v>276</v>
      </c>
      <c r="B921" s="271">
        <v>40400</v>
      </c>
      <c r="C921" s="181" t="s">
        <v>289</v>
      </c>
      <c r="D921" s="181" t="s">
        <v>279</v>
      </c>
      <c r="E921" s="181">
        <v>18.96</v>
      </c>
      <c r="F921" s="181">
        <v>162.30000000000001</v>
      </c>
      <c r="G921" s="181">
        <v>40.58</v>
      </c>
      <c r="H921" s="181">
        <v>202.88</v>
      </c>
      <c r="I921" s="181">
        <v>32770</v>
      </c>
      <c r="J921" s="181" t="s">
        <v>280</v>
      </c>
      <c r="K921" s="181"/>
      <c r="L921" s="181"/>
      <c r="M921" s="181"/>
    </row>
    <row r="922" spans="1:13">
      <c r="A922" s="181" t="s">
        <v>276</v>
      </c>
      <c r="B922" s="271">
        <v>40400</v>
      </c>
      <c r="C922" s="181" t="s">
        <v>290</v>
      </c>
      <c r="D922" s="181" t="s">
        <v>279</v>
      </c>
      <c r="E922" s="181">
        <v>31.86</v>
      </c>
      <c r="F922" s="181">
        <v>273.48</v>
      </c>
      <c r="G922" s="181">
        <v>68.37</v>
      </c>
      <c r="H922" s="181">
        <v>341.85</v>
      </c>
      <c r="I922" s="181">
        <v>31274</v>
      </c>
      <c r="J922" s="181" t="s">
        <v>280</v>
      </c>
      <c r="K922" s="181"/>
      <c r="L922" s="181"/>
      <c r="M922" s="181"/>
    </row>
    <row r="923" spans="1:13">
      <c r="A923" s="181" t="s">
        <v>276</v>
      </c>
      <c r="B923" s="271">
        <v>40400</v>
      </c>
      <c r="C923" s="181" t="s">
        <v>294</v>
      </c>
      <c r="D923" s="181" t="s">
        <v>279</v>
      </c>
      <c r="E923" s="181">
        <v>34.85</v>
      </c>
      <c r="F923" s="181">
        <v>299.14999999999998</v>
      </c>
      <c r="G923" s="181">
        <v>74.790000000000006</v>
      </c>
      <c r="H923" s="181">
        <v>373.94</v>
      </c>
      <c r="I923" s="181">
        <v>31797</v>
      </c>
      <c r="J923" s="181" t="s">
        <v>280</v>
      </c>
      <c r="K923" s="181"/>
      <c r="L923" s="181"/>
      <c r="M923" s="181"/>
    </row>
    <row r="924" spans="1:13">
      <c r="A924" s="181" t="s">
        <v>276</v>
      </c>
      <c r="B924" s="271">
        <v>40400</v>
      </c>
      <c r="C924" s="181" t="s">
        <v>291</v>
      </c>
      <c r="D924" s="181" t="s">
        <v>279</v>
      </c>
      <c r="E924" s="181">
        <v>30.28</v>
      </c>
      <c r="F924" s="181">
        <v>259.92</v>
      </c>
      <c r="G924" s="181">
        <v>64.98</v>
      </c>
      <c r="H924" s="181">
        <v>324.89999999999998</v>
      </c>
      <c r="I924" s="181">
        <v>32443</v>
      </c>
      <c r="J924" s="181" t="s">
        <v>280</v>
      </c>
      <c r="K924" s="181"/>
      <c r="L924" s="181"/>
      <c r="M924" s="181"/>
    </row>
    <row r="925" spans="1:13">
      <c r="A925" s="181" t="s">
        <v>276</v>
      </c>
      <c r="B925" s="271">
        <v>40401</v>
      </c>
      <c r="C925" s="181" t="s">
        <v>298</v>
      </c>
      <c r="D925" s="181" t="s">
        <v>279</v>
      </c>
      <c r="E925" s="181">
        <v>32.46</v>
      </c>
      <c r="F925" s="181">
        <v>277.07</v>
      </c>
      <c r="G925" s="181">
        <v>69.27</v>
      </c>
      <c r="H925" s="181">
        <v>346.34</v>
      </c>
      <c r="I925" s="181">
        <v>27872</v>
      </c>
      <c r="J925" s="181" t="s">
        <v>280</v>
      </c>
      <c r="K925" s="181"/>
      <c r="L925" s="181"/>
      <c r="M925" s="181"/>
    </row>
    <row r="926" spans="1:13">
      <c r="A926" s="181" t="s">
        <v>276</v>
      </c>
      <c r="B926" s="271">
        <v>40402</v>
      </c>
      <c r="C926" s="181" t="s">
        <v>283</v>
      </c>
      <c r="D926" s="181" t="s">
        <v>279</v>
      </c>
      <c r="E926" s="181">
        <v>36.24</v>
      </c>
      <c r="F926" s="181">
        <v>309.33999999999997</v>
      </c>
      <c r="G926" s="181">
        <v>77.33</v>
      </c>
      <c r="H926" s="181">
        <v>386.67</v>
      </c>
      <c r="I926" s="181">
        <v>30955</v>
      </c>
      <c r="J926" s="181" t="s">
        <v>280</v>
      </c>
      <c r="K926" s="181"/>
      <c r="L926" s="181"/>
      <c r="M926" s="181"/>
    </row>
    <row r="927" spans="1:13">
      <c r="A927" s="181" t="s">
        <v>276</v>
      </c>
      <c r="B927" s="271">
        <v>40404</v>
      </c>
      <c r="C927" s="181" t="s">
        <v>286</v>
      </c>
      <c r="D927" s="181" t="s">
        <v>279</v>
      </c>
      <c r="E927" s="181">
        <v>25.35</v>
      </c>
      <c r="F927" s="181">
        <v>214.97</v>
      </c>
      <c r="G927" s="181">
        <v>53.74</v>
      </c>
      <c r="H927" s="181">
        <v>268.70999999999998</v>
      </c>
      <c r="I927" s="181">
        <v>30680</v>
      </c>
      <c r="J927" s="181" t="s">
        <v>280</v>
      </c>
      <c r="K927" s="181"/>
      <c r="L927" s="181"/>
      <c r="M927" s="181"/>
    </row>
    <row r="928" spans="1:13">
      <c r="A928" s="181" t="s">
        <v>276</v>
      </c>
      <c r="B928" s="271">
        <v>40404</v>
      </c>
      <c r="C928" s="181" t="s">
        <v>287</v>
      </c>
      <c r="D928" s="181" t="s">
        <v>279</v>
      </c>
      <c r="E928" s="181">
        <v>30.02</v>
      </c>
      <c r="F928" s="181">
        <v>254.57</v>
      </c>
      <c r="G928" s="181">
        <v>63.64</v>
      </c>
      <c r="H928" s="181">
        <v>318.20999999999998</v>
      </c>
      <c r="I928" s="181">
        <v>28708</v>
      </c>
      <c r="J928" s="181" t="s">
        <v>280</v>
      </c>
      <c r="K928" s="181"/>
      <c r="L928" s="181"/>
      <c r="M928" s="181"/>
    </row>
    <row r="929" spans="1:13">
      <c r="A929" s="181" t="s">
        <v>276</v>
      </c>
      <c r="B929" s="271">
        <v>40405</v>
      </c>
      <c r="C929" s="181" t="s">
        <v>285</v>
      </c>
      <c r="D929" s="181" t="s">
        <v>279</v>
      </c>
      <c r="E929" s="181">
        <v>35.270000000000003</v>
      </c>
      <c r="F929" s="181">
        <v>299.64999999999998</v>
      </c>
      <c r="G929" s="181">
        <v>74.91</v>
      </c>
      <c r="H929" s="181">
        <v>374.56</v>
      </c>
      <c r="I929" s="181">
        <v>29068</v>
      </c>
      <c r="J929" s="181" t="s">
        <v>280</v>
      </c>
      <c r="K929" s="181"/>
      <c r="L929" s="181"/>
      <c r="M929" s="181"/>
    </row>
    <row r="930" spans="1:13">
      <c r="A930" s="181" t="s">
        <v>276</v>
      </c>
      <c r="B930" s="271">
        <v>40405</v>
      </c>
      <c r="C930" s="181" t="s">
        <v>278</v>
      </c>
      <c r="D930" s="181" t="s">
        <v>279</v>
      </c>
      <c r="E930" s="181">
        <v>34.049999999999997</v>
      </c>
      <c r="F930" s="181">
        <v>288.74</v>
      </c>
      <c r="G930" s="181">
        <v>72.19</v>
      </c>
      <c r="H930" s="181">
        <v>360.93</v>
      </c>
      <c r="I930" s="181">
        <v>27972</v>
      </c>
      <c r="J930" s="181" t="s">
        <v>280</v>
      </c>
      <c r="K930" s="181"/>
      <c r="L930" s="181"/>
      <c r="M930" s="181"/>
    </row>
    <row r="931" spans="1:13">
      <c r="A931" s="181" t="s">
        <v>276</v>
      </c>
      <c r="B931" s="271">
        <v>40405</v>
      </c>
      <c r="C931" s="181" t="s">
        <v>297</v>
      </c>
      <c r="D931" s="181" t="s">
        <v>279</v>
      </c>
      <c r="E931" s="181">
        <v>30.58</v>
      </c>
      <c r="F931" s="181">
        <v>259.31</v>
      </c>
      <c r="G931" s="181">
        <v>64.83</v>
      </c>
      <c r="H931" s="181">
        <v>324.14</v>
      </c>
      <c r="I931" s="181">
        <v>26792</v>
      </c>
      <c r="J931" s="181" t="s">
        <v>280</v>
      </c>
      <c r="K931" s="181"/>
      <c r="L931" s="181"/>
      <c r="M931" s="181"/>
    </row>
    <row r="932" spans="1:13">
      <c r="A932" s="181" t="s">
        <v>276</v>
      </c>
      <c r="B932" s="271">
        <v>40405</v>
      </c>
      <c r="C932" s="181" t="s">
        <v>290</v>
      </c>
      <c r="D932" s="181" t="s">
        <v>279</v>
      </c>
      <c r="E932" s="181">
        <v>29.58</v>
      </c>
      <c r="F932" s="181">
        <v>251.3</v>
      </c>
      <c r="G932" s="181">
        <v>62.83</v>
      </c>
      <c r="H932" s="181">
        <v>314.13</v>
      </c>
      <c r="I932" s="181">
        <v>31731</v>
      </c>
      <c r="J932" s="181" t="s">
        <v>280</v>
      </c>
      <c r="K932" s="181"/>
      <c r="L932" s="181"/>
      <c r="M932" s="181"/>
    </row>
    <row r="933" spans="1:13">
      <c r="A933" s="181" t="s">
        <v>276</v>
      </c>
      <c r="B933" s="271">
        <v>40407</v>
      </c>
      <c r="C933" s="181" t="s">
        <v>281</v>
      </c>
      <c r="D933" s="181" t="s">
        <v>279</v>
      </c>
      <c r="E933" s="181">
        <v>29.5</v>
      </c>
      <c r="F933" s="181">
        <v>250.63</v>
      </c>
      <c r="G933" s="181">
        <v>62.66</v>
      </c>
      <c r="H933" s="181">
        <v>313.29000000000002</v>
      </c>
      <c r="I933" s="181">
        <v>33130</v>
      </c>
      <c r="J933" s="181" t="s">
        <v>280</v>
      </c>
      <c r="K933" s="181"/>
      <c r="L933" s="181"/>
      <c r="M933" s="181"/>
    </row>
    <row r="934" spans="1:13">
      <c r="A934" s="181" t="s">
        <v>276</v>
      </c>
      <c r="B934" s="271">
        <v>40407</v>
      </c>
      <c r="C934" s="181" t="s">
        <v>289</v>
      </c>
      <c r="D934" s="181" t="s">
        <v>279</v>
      </c>
      <c r="E934" s="181">
        <v>24.15</v>
      </c>
      <c r="F934" s="181">
        <v>203.82</v>
      </c>
      <c r="G934" s="181">
        <v>50.95</v>
      </c>
      <c r="H934" s="181">
        <v>254.77</v>
      </c>
      <c r="I934" s="181">
        <v>33038</v>
      </c>
      <c r="J934" s="181" t="s">
        <v>280</v>
      </c>
      <c r="K934" s="181"/>
      <c r="L934" s="181"/>
      <c r="M934" s="181"/>
    </row>
    <row r="935" spans="1:13">
      <c r="A935" s="181" t="s">
        <v>276</v>
      </c>
      <c r="B935" s="271">
        <v>40408</v>
      </c>
      <c r="C935" s="181" t="s">
        <v>294</v>
      </c>
      <c r="D935" s="181" t="s">
        <v>279</v>
      </c>
      <c r="E935" s="181">
        <v>31.76</v>
      </c>
      <c r="F935" s="181">
        <v>268.06</v>
      </c>
      <c r="G935" s="181">
        <v>67.02</v>
      </c>
      <c r="H935" s="181">
        <v>335.07</v>
      </c>
      <c r="I935" s="181">
        <v>32345</v>
      </c>
      <c r="J935" s="181" t="s">
        <v>280</v>
      </c>
      <c r="K935" s="181"/>
      <c r="L935" s="181"/>
      <c r="M935" s="181"/>
    </row>
    <row r="936" spans="1:13">
      <c r="A936" s="181" t="s">
        <v>276</v>
      </c>
      <c r="B936" s="271">
        <v>40409</v>
      </c>
      <c r="C936" s="181" t="s">
        <v>286</v>
      </c>
      <c r="D936" s="181" t="s">
        <v>279</v>
      </c>
      <c r="E936" s="181">
        <v>31.49</v>
      </c>
      <c r="F936" s="181">
        <v>266.27999999999997</v>
      </c>
      <c r="G936" s="181">
        <v>66.569999999999993</v>
      </c>
      <c r="H936" s="181">
        <v>332.85</v>
      </c>
      <c r="I936" s="181">
        <v>31141</v>
      </c>
      <c r="J936" s="181" t="s">
        <v>280</v>
      </c>
      <c r="K936" s="181"/>
      <c r="L936" s="181"/>
      <c r="M936" s="181"/>
    </row>
    <row r="937" spans="1:13">
      <c r="A937" s="181" t="s">
        <v>276</v>
      </c>
      <c r="B937" s="271">
        <v>40410</v>
      </c>
      <c r="C937" s="181" t="s">
        <v>297</v>
      </c>
      <c r="D937" s="181" t="s">
        <v>279</v>
      </c>
      <c r="E937" s="181">
        <v>19.399999999999999</v>
      </c>
      <c r="F937" s="181">
        <v>163.11000000000001</v>
      </c>
      <c r="G937" s="181">
        <v>40.78</v>
      </c>
      <c r="H937" s="181">
        <v>203.89</v>
      </c>
      <c r="I937" s="181">
        <v>27278</v>
      </c>
      <c r="J937" s="181" t="s">
        <v>280</v>
      </c>
      <c r="K937" s="181"/>
      <c r="L937" s="181"/>
      <c r="M937" s="181"/>
    </row>
    <row r="938" spans="1:13">
      <c r="A938" s="181" t="s">
        <v>276</v>
      </c>
      <c r="B938" s="271">
        <v>40410</v>
      </c>
      <c r="C938" s="181" t="s">
        <v>282</v>
      </c>
      <c r="D938" s="181" t="s">
        <v>279</v>
      </c>
      <c r="E938" s="181">
        <v>27.56</v>
      </c>
      <c r="F938" s="181">
        <v>233.05</v>
      </c>
      <c r="G938" s="181">
        <v>58.26</v>
      </c>
      <c r="H938" s="181">
        <v>291.31</v>
      </c>
      <c r="I938" s="181">
        <v>31588</v>
      </c>
      <c r="J938" s="181" t="s">
        <v>280</v>
      </c>
      <c r="K938" s="181"/>
      <c r="L938" s="181"/>
      <c r="M938" s="181"/>
    </row>
    <row r="939" spans="1:13">
      <c r="A939" s="181" t="s">
        <v>276</v>
      </c>
      <c r="B939" s="271">
        <v>40410</v>
      </c>
      <c r="C939" s="181" t="s">
        <v>289</v>
      </c>
      <c r="D939" s="181" t="s">
        <v>279</v>
      </c>
      <c r="E939" s="181">
        <v>26.18</v>
      </c>
      <c r="F939" s="181">
        <v>220.12</v>
      </c>
      <c r="G939" s="181">
        <v>55.03</v>
      </c>
      <c r="H939" s="181">
        <v>275.14999999999998</v>
      </c>
      <c r="I939" s="181">
        <v>33470</v>
      </c>
      <c r="J939" s="181" t="s">
        <v>280</v>
      </c>
      <c r="K939" s="181"/>
      <c r="L939" s="181"/>
      <c r="M939" s="181"/>
    </row>
    <row r="940" spans="1:13">
      <c r="A940" s="181" t="s">
        <v>276</v>
      </c>
      <c r="B940" s="271">
        <v>40410</v>
      </c>
      <c r="C940" s="181" t="s">
        <v>294</v>
      </c>
      <c r="D940" s="181" t="s">
        <v>279</v>
      </c>
      <c r="E940" s="181">
        <v>30.06</v>
      </c>
      <c r="F940" s="181">
        <v>252.74</v>
      </c>
      <c r="G940" s="181">
        <v>63.19</v>
      </c>
      <c r="H940" s="181">
        <v>315.93</v>
      </c>
      <c r="I940" s="181">
        <v>32863</v>
      </c>
      <c r="J940" s="181" t="s">
        <v>280</v>
      </c>
      <c r="K940" s="181"/>
      <c r="L940" s="181"/>
      <c r="M940" s="181"/>
    </row>
    <row r="941" spans="1:13">
      <c r="A941" s="181" t="s">
        <v>276</v>
      </c>
      <c r="B941" s="271">
        <v>40410</v>
      </c>
      <c r="C941" s="181" t="s">
        <v>283</v>
      </c>
      <c r="D941" s="181" t="s">
        <v>279</v>
      </c>
      <c r="E941" s="181">
        <v>32.04</v>
      </c>
      <c r="F941" s="181">
        <v>270.93</v>
      </c>
      <c r="G941" s="181">
        <v>67.73</v>
      </c>
      <c r="H941" s="181">
        <v>338.66</v>
      </c>
      <c r="I941" s="181">
        <v>31542</v>
      </c>
      <c r="J941" s="181" t="s">
        <v>280</v>
      </c>
      <c r="K941" s="181"/>
      <c r="L941" s="181"/>
      <c r="M941" s="181"/>
    </row>
    <row r="942" spans="1:13">
      <c r="A942" s="181" t="s">
        <v>276</v>
      </c>
      <c r="B942" s="271">
        <v>40411</v>
      </c>
      <c r="C942" s="181" t="s">
        <v>298</v>
      </c>
      <c r="D942" s="181" t="s">
        <v>279</v>
      </c>
      <c r="E942" s="181">
        <v>26.57</v>
      </c>
      <c r="F942" s="181">
        <v>223.4</v>
      </c>
      <c r="G942" s="181">
        <v>55.85</v>
      </c>
      <c r="H942" s="181">
        <v>279.25</v>
      </c>
      <c r="I942" s="181">
        <v>28249</v>
      </c>
      <c r="J942" s="181" t="s">
        <v>280</v>
      </c>
      <c r="K942" s="181"/>
      <c r="L942" s="181"/>
      <c r="M942" s="181"/>
    </row>
    <row r="943" spans="1:13">
      <c r="A943" s="181" t="s">
        <v>276</v>
      </c>
      <c r="B943" s="271">
        <v>40412</v>
      </c>
      <c r="C943" s="181" t="s">
        <v>289</v>
      </c>
      <c r="D943" s="181" t="s">
        <v>279</v>
      </c>
      <c r="E943" s="181">
        <v>23.01</v>
      </c>
      <c r="F943" s="181">
        <v>193.84</v>
      </c>
      <c r="G943" s="181">
        <v>48.46</v>
      </c>
      <c r="H943" s="181">
        <v>242.3</v>
      </c>
      <c r="I943" s="181">
        <v>33657</v>
      </c>
      <c r="J943" s="181" t="s">
        <v>280</v>
      </c>
      <c r="K943" s="181"/>
      <c r="L943" s="181"/>
      <c r="M943" s="181"/>
    </row>
    <row r="944" spans="1:13">
      <c r="A944" s="181" t="s">
        <v>276</v>
      </c>
      <c r="B944" s="271">
        <v>40412</v>
      </c>
      <c r="C944" s="181" t="s">
        <v>287</v>
      </c>
      <c r="D944" s="181" t="s">
        <v>279</v>
      </c>
      <c r="E944" s="181">
        <v>36.82</v>
      </c>
      <c r="F944" s="181">
        <v>310.17</v>
      </c>
      <c r="G944" s="181">
        <v>77.540000000000006</v>
      </c>
      <c r="H944" s="181">
        <v>387.71</v>
      </c>
      <c r="I944" s="181">
        <v>29343</v>
      </c>
      <c r="J944" s="181" t="s">
        <v>280</v>
      </c>
      <c r="K944" s="181"/>
      <c r="L944" s="181"/>
      <c r="M944" s="181"/>
    </row>
    <row r="945" spans="1:13">
      <c r="A945" s="181" t="s">
        <v>276</v>
      </c>
      <c r="B945" s="271">
        <v>40412</v>
      </c>
      <c r="C945" s="181" t="s">
        <v>291</v>
      </c>
      <c r="D945" s="181" t="s">
        <v>279</v>
      </c>
      <c r="E945" s="181">
        <v>29.8</v>
      </c>
      <c r="F945" s="181">
        <v>251.03</v>
      </c>
      <c r="G945" s="181">
        <v>62.76</v>
      </c>
      <c r="H945" s="181">
        <v>313.79000000000002</v>
      </c>
      <c r="I945" s="181">
        <v>32900</v>
      </c>
      <c r="J945" s="181" t="s">
        <v>280</v>
      </c>
      <c r="K945" s="181"/>
      <c r="L945" s="181"/>
      <c r="M945" s="181"/>
    </row>
    <row r="946" spans="1:13">
      <c r="A946" s="181" t="s">
        <v>276</v>
      </c>
      <c r="B946" s="271">
        <v>40413</v>
      </c>
      <c r="C946" s="181" t="s">
        <v>285</v>
      </c>
      <c r="D946" s="181" t="s">
        <v>279</v>
      </c>
      <c r="E946" s="181">
        <v>34.39</v>
      </c>
      <c r="F946" s="181">
        <v>290.25</v>
      </c>
      <c r="G946" s="181">
        <v>72.56</v>
      </c>
      <c r="H946" s="181">
        <v>362.81</v>
      </c>
      <c r="I946" s="181">
        <v>29636</v>
      </c>
      <c r="J946" s="181" t="s">
        <v>280</v>
      </c>
      <c r="K946" s="181"/>
      <c r="L946" s="181"/>
      <c r="M946" s="181"/>
    </row>
    <row r="947" spans="1:13">
      <c r="A947" s="181" t="s">
        <v>276</v>
      </c>
      <c r="B947" s="271">
        <v>40413</v>
      </c>
      <c r="C947" s="181" t="s">
        <v>286</v>
      </c>
      <c r="D947" s="181" t="s">
        <v>279</v>
      </c>
      <c r="E947" s="181">
        <v>26.97</v>
      </c>
      <c r="F947" s="181">
        <v>227.63</v>
      </c>
      <c r="G947" s="181">
        <v>56.91</v>
      </c>
      <c r="H947" s="181">
        <v>284.54000000000002</v>
      </c>
      <c r="I947" s="181">
        <v>31580</v>
      </c>
      <c r="J947" s="181" t="s">
        <v>280</v>
      </c>
      <c r="K947" s="181"/>
      <c r="L947" s="181"/>
      <c r="M947" s="181"/>
    </row>
    <row r="948" spans="1:13">
      <c r="A948" s="181" t="s">
        <v>276</v>
      </c>
      <c r="B948" s="271">
        <v>40414</v>
      </c>
      <c r="C948" s="181" t="s">
        <v>281</v>
      </c>
      <c r="D948" s="181" t="s">
        <v>279</v>
      </c>
      <c r="E948" s="181">
        <v>30.87</v>
      </c>
      <c r="F948" s="181">
        <v>260.54000000000002</v>
      </c>
      <c r="G948" s="181">
        <v>65.14</v>
      </c>
      <c r="H948" s="181">
        <v>325.68</v>
      </c>
      <c r="I948" s="181">
        <v>33619</v>
      </c>
      <c r="J948" s="181" t="s">
        <v>280</v>
      </c>
      <c r="K948" s="181"/>
      <c r="L948" s="181"/>
      <c r="M948" s="181"/>
    </row>
    <row r="949" spans="1:13">
      <c r="A949" s="181" t="s">
        <v>276</v>
      </c>
      <c r="B949" s="271">
        <v>40414</v>
      </c>
      <c r="C949" s="181" t="s">
        <v>289</v>
      </c>
      <c r="D949" s="181" t="s">
        <v>279</v>
      </c>
      <c r="E949" s="181">
        <v>24.42</v>
      </c>
      <c r="F949" s="181">
        <v>204.93</v>
      </c>
      <c r="G949" s="181">
        <v>51.23</v>
      </c>
      <c r="H949" s="181">
        <v>256.16000000000003</v>
      </c>
      <c r="I949" s="181">
        <v>33856</v>
      </c>
      <c r="J949" s="181" t="s">
        <v>280</v>
      </c>
      <c r="K949" s="181"/>
      <c r="L949" s="181"/>
      <c r="M949" s="181"/>
    </row>
    <row r="950" spans="1:13">
      <c r="A950" s="181" t="s">
        <v>276</v>
      </c>
      <c r="B950" s="271">
        <v>40414</v>
      </c>
      <c r="C950" s="181" t="s">
        <v>290</v>
      </c>
      <c r="D950" s="181" t="s">
        <v>279</v>
      </c>
      <c r="E950" s="181">
        <v>20.04</v>
      </c>
      <c r="F950" s="181">
        <v>168.18</v>
      </c>
      <c r="G950" s="181">
        <v>42.05</v>
      </c>
      <c r="H950" s="181">
        <v>210.23</v>
      </c>
      <c r="I950" s="181">
        <v>32135</v>
      </c>
      <c r="J950" s="181" t="s">
        <v>280</v>
      </c>
      <c r="K950" s="181"/>
      <c r="L950" s="181"/>
      <c r="M950" s="181"/>
    </row>
    <row r="951" spans="1:13">
      <c r="A951" s="181" t="s">
        <v>276</v>
      </c>
      <c r="B951" s="271">
        <v>40415</v>
      </c>
      <c r="C951" s="181" t="s">
        <v>278</v>
      </c>
      <c r="D951" s="181" t="s">
        <v>296</v>
      </c>
      <c r="E951" s="181">
        <v>33.74</v>
      </c>
      <c r="F951" s="181">
        <v>282.33999999999997</v>
      </c>
      <c r="G951" s="181">
        <v>70.58</v>
      </c>
      <c r="H951" s="181">
        <v>352.92</v>
      </c>
      <c r="I951" s="181">
        <v>28469</v>
      </c>
      <c r="J951" s="181" t="s">
        <v>280</v>
      </c>
      <c r="K951" s="181"/>
      <c r="L951" s="181"/>
      <c r="M951" s="181"/>
    </row>
    <row r="952" spans="1:13">
      <c r="A952" s="181" t="s">
        <v>276</v>
      </c>
      <c r="B952" s="271">
        <v>40416</v>
      </c>
      <c r="C952" s="181" t="s">
        <v>287</v>
      </c>
      <c r="D952" s="181" t="s">
        <v>279</v>
      </c>
      <c r="E952" s="181">
        <v>35.74</v>
      </c>
      <c r="F952" s="181">
        <v>299.35000000000002</v>
      </c>
      <c r="G952" s="181">
        <v>74.84</v>
      </c>
      <c r="H952" s="181">
        <v>374.19</v>
      </c>
      <c r="I952" s="181">
        <v>29960</v>
      </c>
      <c r="J952" s="181" t="s">
        <v>280</v>
      </c>
      <c r="K952" s="181"/>
      <c r="L952" s="181"/>
      <c r="M952" s="181"/>
    </row>
    <row r="953" spans="1:13">
      <c r="A953" s="181" t="s">
        <v>276</v>
      </c>
      <c r="B953" s="271">
        <v>40417</v>
      </c>
      <c r="C953" s="181" t="s">
        <v>286</v>
      </c>
      <c r="D953" s="181" t="s">
        <v>279</v>
      </c>
      <c r="E953" s="181">
        <v>20.45</v>
      </c>
      <c r="F953" s="181">
        <v>170.97</v>
      </c>
      <c r="G953" s="181">
        <v>42.74</v>
      </c>
      <c r="H953" s="181">
        <v>213.71</v>
      </c>
      <c r="I953" s="181">
        <v>31900</v>
      </c>
      <c r="J953" s="181" t="s">
        <v>280</v>
      </c>
      <c r="K953" s="181"/>
      <c r="L953" s="181"/>
      <c r="M953" s="181"/>
    </row>
    <row r="954" spans="1:13">
      <c r="A954" s="181" t="s">
        <v>276</v>
      </c>
      <c r="B954" s="271">
        <v>40418</v>
      </c>
      <c r="C954" s="181" t="s">
        <v>297</v>
      </c>
      <c r="D954" s="181" t="s">
        <v>279</v>
      </c>
      <c r="E954" s="181">
        <v>28.44</v>
      </c>
      <c r="F954" s="181">
        <v>239.58</v>
      </c>
      <c r="G954" s="181">
        <v>59.9</v>
      </c>
      <c r="H954" s="181">
        <v>299.48</v>
      </c>
      <c r="I954" s="181">
        <v>27739</v>
      </c>
      <c r="J954" s="181" t="s">
        <v>280</v>
      </c>
      <c r="K954" s="181"/>
      <c r="L954" s="181"/>
      <c r="M954" s="181"/>
    </row>
    <row r="955" spans="1:13">
      <c r="A955" s="181" t="s">
        <v>276</v>
      </c>
      <c r="B955" s="271">
        <v>40418</v>
      </c>
      <c r="C955" s="181" t="s">
        <v>298</v>
      </c>
      <c r="D955" s="181" t="s">
        <v>279</v>
      </c>
      <c r="E955" s="181">
        <v>32.97</v>
      </c>
      <c r="F955" s="181">
        <v>277.74</v>
      </c>
      <c r="G955" s="181">
        <v>69.44</v>
      </c>
      <c r="H955" s="181">
        <v>347.18</v>
      </c>
      <c r="I955" s="181">
        <v>28765</v>
      </c>
      <c r="J955" s="181" t="s">
        <v>280</v>
      </c>
      <c r="K955" s="181"/>
      <c r="L955" s="181"/>
      <c r="M955" s="181"/>
    </row>
    <row r="956" spans="1:13">
      <c r="A956" s="181" t="s">
        <v>276</v>
      </c>
      <c r="B956" s="271">
        <v>40419</v>
      </c>
      <c r="C956" s="181" t="s">
        <v>285</v>
      </c>
      <c r="D956" s="181" t="s">
        <v>279</v>
      </c>
      <c r="E956" s="181">
        <v>30</v>
      </c>
      <c r="F956" s="181">
        <v>252.72</v>
      </c>
      <c r="G956" s="181">
        <v>63.18</v>
      </c>
      <c r="H956" s="181">
        <v>315.89999999999998</v>
      </c>
      <c r="I956" s="181">
        <v>30115</v>
      </c>
      <c r="J956" s="181" t="s">
        <v>280</v>
      </c>
      <c r="K956" s="181"/>
      <c r="L956" s="181"/>
      <c r="M956" s="181"/>
    </row>
    <row r="957" spans="1:13">
      <c r="A957" s="181" t="s">
        <v>276</v>
      </c>
      <c r="B957" s="271">
        <v>40419</v>
      </c>
      <c r="C957" s="181" t="s">
        <v>281</v>
      </c>
      <c r="D957" s="181" t="s">
        <v>279</v>
      </c>
      <c r="E957" s="181">
        <v>31.97</v>
      </c>
      <c r="F957" s="181">
        <v>269.32</v>
      </c>
      <c r="G957" s="181">
        <v>67.33</v>
      </c>
      <c r="H957" s="181">
        <v>336.65</v>
      </c>
      <c r="I957" s="181">
        <v>34125</v>
      </c>
      <c r="J957" s="181" t="s">
        <v>280</v>
      </c>
      <c r="K957" s="181"/>
      <c r="L957" s="181"/>
      <c r="M957" s="181"/>
    </row>
    <row r="958" spans="1:13">
      <c r="A958" s="181" t="s">
        <v>276</v>
      </c>
      <c r="B958" s="271">
        <v>40419</v>
      </c>
      <c r="C958" s="181" t="s">
        <v>289</v>
      </c>
      <c r="D958" s="181" t="s">
        <v>279</v>
      </c>
      <c r="E958" s="181">
        <v>19.989999999999998</v>
      </c>
      <c r="F958" s="181">
        <v>168.39</v>
      </c>
      <c r="G958" s="181">
        <v>42.1</v>
      </c>
      <c r="H958" s="181">
        <v>210.49</v>
      </c>
      <c r="I958" s="181">
        <v>34271</v>
      </c>
      <c r="J958" s="181" t="s">
        <v>280</v>
      </c>
      <c r="K958" s="181"/>
      <c r="L958" s="181"/>
      <c r="M958" s="181"/>
    </row>
    <row r="959" spans="1:13">
      <c r="A959" s="181" t="s">
        <v>276</v>
      </c>
      <c r="B959" s="271">
        <v>40419</v>
      </c>
      <c r="C959" s="181" t="s">
        <v>287</v>
      </c>
      <c r="D959" s="181" t="s">
        <v>279</v>
      </c>
      <c r="E959" s="181">
        <v>26.73</v>
      </c>
      <c r="F959" s="181">
        <v>225.18</v>
      </c>
      <c r="G959" s="181">
        <v>56.3</v>
      </c>
      <c r="H959" s="181">
        <v>281.48</v>
      </c>
      <c r="I959" s="181">
        <v>30406</v>
      </c>
      <c r="J959" s="181" t="s">
        <v>280</v>
      </c>
      <c r="K959" s="181"/>
      <c r="L959" s="181"/>
      <c r="M959" s="181"/>
    </row>
    <row r="960" spans="1:13">
      <c r="A960" s="181" t="s">
        <v>276</v>
      </c>
      <c r="B960" s="271">
        <v>40419</v>
      </c>
      <c r="C960" s="181" t="s">
        <v>291</v>
      </c>
      <c r="D960" s="181" t="s">
        <v>279</v>
      </c>
      <c r="E960" s="181">
        <v>34.19</v>
      </c>
      <c r="F960" s="181">
        <v>288.02</v>
      </c>
      <c r="G960" s="181">
        <v>72</v>
      </c>
      <c r="H960" s="181">
        <v>360.02</v>
      </c>
      <c r="I960" s="181">
        <v>33425</v>
      </c>
      <c r="J960" s="181" t="s">
        <v>280</v>
      </c>
      <c r="K960" s="181"/>
      <c r="L960" s="181"/>
      <c r="M960" s="181"/>
    </row>
    <row r="961" spans="1:13">
      <c r="A961" s="181" t="s">
        <v>276</v>
      </c>
      <c r="B961" s="271">
        <v>40420</v>
      </c>
      <c r="C961" s="181" t="s">
        <v>278</v>
      </c>
      <c r="D961" s="181" t="s">
        <v>279</v>
      </c>
      <c r="E961" s="181">
        <v>18.89</v>
      </c>
      <c r="F961" s="181">
        <v>159.43</v>
      </c>
      <c r="G961" s="181">
        <v>39.86</v>
      </c>
      <c r="H961" s="181">
        <v>199.29</v>
      </c>
      <c r="I961" s="181">
        <v>28828</v>
      </c>
      <c r="J961" s="181" t="s">
        <v>280</v>
      </c>
      <c r="K961" s="181"/>
      <c r="L961" s="181"/>
      <c r="M961" s="181"/>
    </row>
    <row r="962" spans="1:13">
      <c r="A962" s="181" t="s">
        <v>276</v>
      </c>
      <c r="B962" s="271">
        <v>40420</v>
      </c>
      <c r="C962" s="181" t="s">
        <v>283</v>
      </c>
      <c r="D962" s="181" t="s">
        <v>279</v>
      </c>
      <c r="E962" s="181">
        <v>32.79</v>
      </c>
      <c r="F962" s="181">
        <v>276.74</v>
      </c>
      <c r="G962" s="181">
        <v>69.19</v>
      </c>
      <c r="H962" s="181">
        <v>345.93</v>
      </c>
      <c r="I962" s="181">
        <v>32097</v>
      </c>
      <c r="J962" s="181" t="s">
        <v>280</v>
      </c>
      <c r="K962" s="181"/>
      <c r="L962" s="181"/>
      <c r="M962" s="181"/>
    </row>
    <row r="963" spans="1:13">
      <c r="A963" s="181" t="s">
        <v>276</v>
      </c>
      <c r="B963" s="271">
        <v>40422</v>
      </c>
      <c r="C963" s="181" t="s">
        <v>290</v>
      </c>
      <c r="D963" s="181" t="s">
        <v>279</v>
      </c>
      <c r="E963" s="181">
        <v>24.08</v>
      </c>
      <c r="F963" s="181">
        <v>204.2</v>
      </c>
      <c r="G963" s="181">
        <v>51.05</v>
      </c>
      <c r="H963" s="181">
        <v>255.25</v>
      </c>
      <c r="I963" s="181">
        <v>32503</v>
      </c>
      <c r="J963" s="181" t="s">
        <v>280</v>
      </c>
      <c r="K963" s="181"/>
      <c r="L963" s="181"/>
      <c r="M963" s="181"/>
    </row>
    <row r="964" spans="1:13">
      <c r="A964" s="181" t="s">
        <v>276</v>
      </c>
      <c r="B964" s="271">
        <v>40422</v>
      </c>
      <c r="C964" s="181" t="s">
        <v>294</v>
      </c>
      <c r="D964" s="181" t="s">
        <v>279</v>
      </c>
      <c r="E964" s="181">
        <v>33.22</v>
      </c>
      <c r="F964" s="181">
        <v>281.7</v>
      </c>
      <c r="G964" s="181">
        <v>70.42</v>
      </c>
      <c r="H964" s="181">
        <v>352.13</v>
      </c>
      <c r="I964" s="181">
        <v>33436</v>
      </c>
      <c r="J964" s="181" t="s">
        <v>280</v>
      </c>
      <c r="K964" s="181"/>
      <c r="L964" s="181"/>
      <c r="M964" s="181"/>
    </row>
    <row r="965" spans="1:13">
      <c r="A965" s="181" t="s">
        <v>276</v>
      </c>
      <c r="B965" s="271">
        <v>40423</v>
      </c>
      <c r="C965" s="181" t="s">
        <v>297</v>
      </c>
      <c r="D965" s="181" t="s">
        <v>279</v>
      </c>
      <c r="E965" s="181">
        <v>31.04</v>
      </c>
      <c r="F965" s="181">
        <v>263.97000000000003</v>
      </c>
      <c r="G965" s="181">
        <v>65.989999999999995</v>
      </c>
      <c r="H965" s="181">
        <v>329.96</v>
      </c>
      <c r="I965" s="181">
        <v>28276</v>
      </c>
      <c r="J965" s="181" t="s">
        <v>280</v>
      </c>
      <c r="K965" s="181"/>
      <c r="L965" s="181"/>
      <c r="M965" s="181"/>
    </row>
    <row r="966" spans="1:13">
      <c r="A966" s="181" t="s">
        <v>276</v>
      </c>
      <c r="B966" s="271">
        <v>40423</v>
      </c>
      <c r="C966" s="181" t="s">
        <v>282</v>
      </c>
      <c r="D966" s="181" t="s">
        <v>279</v>
      </c>
      <c r="E966" s="181">
        <v>31.23</v>
      </c>
      <c r="F966" s="181">
        <v>264.83</v>
      </c>
      <c r="G966" s="181">
        <v>66.209999999999994</v>
      </c>
      <c r="H966" s="181">
        <v>331.04</v>
      </c>
      <c r="I966" s="181">
        <v>32051</v>
      </c>
      <c r="J966" s="181" t="s">
        <v>280</v>
      </c>
      <c r="K966" s="181"/>
      <c r="L966" s="181"/>
      <c r="M966" s="181"/>
    </row>
    <row r="967" spans="1:13">
      <c r="A967" s="181" t="s">
        <v>276</v>
      </c>
      <c r="B967" s="271">
        <v>40423</v>
      </c>
      <c r="C967" s="181" t="s">
        <v>283</v>
      </c>
      <c r="D967" s="181" t="s">
        <v>279</v>
      </c>
      <c r="E967" s="181">
        <v>33.24</v>
      </c>
      <c r="F967" s="181">
        <v>282.67</v>
      </c>
      <c r="G967" s="181">
        <v>70.67</v>
      </c>
      <c r="H967" s="181">
        <v>353.34</v>
      </c>
      <c r="I967" s="181">
        <v>32661</v>
      </c>
      <c r="J967" s="181" t="s">
        <v>280</v>
      </c>
      <c r="K967" s="181"/>
      <c r="L967" s="181"/>
      <c r="M967" s="181"/>
    </row>
    <row r="968" spans="1:13">
      <c r="A968" s="181" t="s">
        <v>276</v>
      </c>
      <c r="B968" s="271">
        <v>40424</v>
      </c>
      <c r="C968" s="181" t="s">
        <v>286</v>
      </c>
      <c r="D968" s="181" t="s">
        <v>279</v>
      </c>
      <c r="E968" s="181">
        <v>19.7</v>
      </c>
      <c r="F968" s="181">
        <v>167.53</v>
      </c>
      <c r="G968" s="181">
        <v>41.88</v>
      </c>
      <c r="H968" s="181">
        <v>209.41</v>
      </c>
      <c r="I968" s="181">
        <v>32208</v>
      </c>
      <c r="J968" s="181" t="s">
        <v>280</v>
      </c>
      <c r="K968" s="181"/>
      <c r="L968" s="181"/>
      <c r="M968" s="181"/>
    </row>
    <row r="969" spans="1:13">
      <c r="A969" s="181" t="s">
        <v>276</v>
      </c>
      <c r="B969" s="271">
        <v>40425</v>
      </c>
      <c r="C969" s="181" t="s">
        <v>298</v>
      </c>
      <c r="D969" s="181" t="s">
        <v>279</v>
      </c>
      <c r="E969" s="181">
        <v>27.14</v>
      </c>
      <c r="F969" s="181">
        <v>229.49</v>
      </c>
      <c r="G969" s="181">
        <v>57.37</v>
      </c>
      <c r="H969" s="181">
        <v>286.86</v>
      </c>
      <c r="I969" s="181">
        <v>29191</v>
      </c>
      <c r="J969" s="181" t="s">
        <v>280</v>
      </c>
      <c r="K969" s="181"/>
      <c r="L969" s="181"/>
      <c r="M969" s="181"/>
    </row>
    <row r="970" spans="1:13">
      <c r="A970" s="181" t="s">
        <v>276</v>
      </c>
      <c r="B970" s="271">
        <v>40426</v>
      </c>
      <c r="C970" s="181" t="s">
        <v>281</v>
      </c>
      <c r="D970" s="181" t="s">
        <v>279</v>
      </c>
      <c r="E970" s="181">
        <v>31.54</v>
      </c>
      <c r="F970" s="181">
        <v>267.45999999999998</v>
      </c>
      <c r="G970" s="181">
        <v>66.86</v>
      </c>
      <c r="H970" s="181">
        <v>334.32</v>
      </c>
      <c r="I970" s="181">
        <v>34624</v>
      </c>
      <c r="J970" s="181" t="s">
        <v>280</v>
      </c>
      <c r="K970" s="181"/>
      <c r="L970" s="181"/>
      <c r="M970" s="181"/>
    </row>
    <row r="971" spans="1:13">
      <c r="A971" s="181" t="s">
        <v>276</v>
      </c>
      <c r="B971" s="271">
        <v>40426</v>
      </c>
      <c r="C971" s="181" t="s">
        <v>297</v>
      </c>
      <c r="D971" s="181" t="s">
        <v>296</v>
      </c>
      <c r="E971" s="181">
        <v>25.63</v>
      </c>
      <c r="F971" s="181">
        <v>216.73</v>
      </c>
      <c r="G971" s="181">
        <v>54.18</v>
      </c>
      <c r="H971" s="181">
        <v>270.91000000000003</v>
      </c>
      <c r="I971" s="181">
        <v>28667</v>
      </c>
      <c r="J971" s="181" t="s">
        <v>280</v>
      </c>
      <c r="K971" s="181"/>
      <c r="L971" s="181"/>
      <c r="M971" s="181"/>
    </row>
    <row r="972" spans="1:13">
      <c r="A972" s="181" t="s">
        <v>276</v>
      </c>
      <c r="B972" s="271">
        <v>40426</v>
      </c>
      <c r="C972" s="181" t="s">
        <v>287</v>
      </c>
      <c r="D972" s="181" t="s">
        <v>279</v>
      </c>
      <c r="E972" s="181">
        <v>28.55</v>
      </c>
      <c r="F972" s="181">
        <v>242.1</v>
      </c>
      <c r="G972" s="181">
        <v>60.52</v>
      </c>
      <c r="H972" s="181">
        <v>302.63</v>
      </c>
      <c r="I972" s="181">
        <v>30867</v>
      </c>
      <c r="J972" s="181" t="s">
        <v>280</v>
      </c>
      <c r="K972" s="181"/>
      <c r="L972" s="181"/>
      <c r="M972" s="181"/>
    </row>
    <row r="973" spans="1:13">
      <c r="A973" s="181" t="s">
        <v>276</v>
      </c>
      <c r="B973" s="271">
        <v>40427</v>
      </c>
      <c r="C973" s="181" t="s">
        <v>285</v>
      </c>
      <c r="D973" s="181" t="s">
        <v>279</v>
      </c>
      <c r="E973" s="181">
        <v>33.17</v>
      </c>
      <c r="F973" s="181">
        <v>281.27999999999997</v>
      </c>
      <c r="G973" s="181">
        <v>70.319999999999993</v>
      </c>
      <c r="H973" s="181">
        <v>351.6</v>
      </c>
      <c r="I973" s="181">
        <v>30674</v>
      </c>
      <c r="J973" s="181" t="s">
        <v>280</v>
      </c>
      <c r="K973" s="181"/>
      <c r="L973" s="181"/>
      <c r="M973" s="181"/>
    </row>
    <row r="974" spans="1:13">
      <c r="A974" s="181" t="s">
        <v>276</v>
      </c>
      <c r="B974" s="271">
        <v>40427</v>
      </c>
      <c r="C974" s="181" t="s">
        <v>294</v>
      </c>
      <c r="D974" s="181" t="s">
        <v>279</v>
      </c>
      <c r="E974" s="181">
        <v>30.92</v>
      </c>
      <c r="F974" s="181">
        <v>262.2</v>
      </c>
      <c r="G974" s="181">
        <v>65.55</v>
      </c>
      <c r="H974" s="181">
        <v>327.75</v>
      </c>
      <c r="I974" s="181">
        <v>33971</v>
      </c>
      <c r="J974" s="181" t="s">
        <v>280</v>
      </c>
      <c r="K974" s="181"/>
      <c r="L974" s="181"/>
      <c r="M974" s="181"/>
    </row>
    <row r="975" spans="1:13">
      <c r="A975" s="181" t="s">
        <v>276</v>
      </c>
      <c r="B975" s="271">
        <v>40428</v>
      </c>
      <c r="C975" s="181" t="s">
        <v>291</v>
      </c>
      <c r="D975" s="181" t="s">
        <v>279</v>
      </c>
      <c r="E975" s="181">
        <v>30.32</v>
      </c>
      <c r="F975" s="181">
        <v>256.38</v>
      </c>
      <c r="G975" s="181">
        <v>64.09</v>
      </c>
      <c r="H975" s="181">
        <v>320.48</v>
      </c>
      <c r="I975" s="181">
        <v>33877</v>
      </c>
      <c r="J975" s="181" t="s">
        <v>280</v>
      </c>
      <c r="K975" s="181"/>
      <c r="L975" s="181"/>
      <c r="M975" s="181"/>
    </row>
    <row r="976" spans="1:13">
      <c r="A976" s="181" t="s">
        <v>276</v>
      </c>
      <c r="B976" s="271">
        <v>40429</v>
      </c>
      <c r="C976" s="181" t="s">
        <v>278</v>
      </c>
      <c r="D976" s="181" t="s">
        <v>279</v>
      </c>
      <c r="E976" s="181">
        <v>24.62</v>
      </c>
      <c r="F976" s="181">
        <v>208.18</v>
      </c>
      <c r="G976" s="181">
        <v>52.05</v>
      </c>
      <c r="H976" s="181">
        <v>260.23</v>
      </c>
      <c r="I976" s="181">
        <v>29215</v>
      </c>
      <c r="J976" s="181" t="s">
        <v>280</v>
      </c>
      <c r="K976" s="181"/>
      <c r="L976" s="181"/>
      <c r="M976" s="181"/>
    </row>
    <row r="977" spans="1:13">
      <c r="A977" s="181" t="s">
        <v>276</v>
      </c>
      <c r="B977" s="271">
        <v>40429</v>
      </c>
      <c r="C977" s="181" t="s">
        <v>290</v>
      </c>
      <c r="D977" s="181" t="s">
        <v>279</v>
      </c>
      <c r="E977" s="181">
        <v>25.72</v>
      </c>
      <c r="F977" s="181">
        <v>218.52</v>
      </c>
      <c r="G977" s="181">
        <v>54.63</v>
      </c>
      <c r="H977" s="181">
        <v>273.14999999999998</v>
      </c>
      <c r="I977" s="181">
        <v>32855</v>
      </c>
      <c r="J977" s="181" t="s">
        <v>280</v>
      </c>
      <c r="K977" s="181"/>
      <c r="L977" s="181"/>
      <c r="M977" s="181"/>
    </row>
    <row r="978" spans="1:13">
      <c r="A978" s="181" t="s">
        <v>276</v>
      </c>
      <c r="B978" s="271">
        <v>40431</v>
      </c>
      <c r="C978" s="181" t="s">
        <v>282</v>
      </c>
      <c r="D978" s="181" t="s">
        <v>279</v>
      </c>
      <c r="E978" s="181">
        <v>29.12</v>
      </c>
      <c r="F978" s="181">
        <v>249.74</v>
      </c>
      <c r="G978" s="181">
        <v>62.44</v>
      </c>
      <c r="H978" s="181">
        <v>312.18</v>
      </c>
      <c r="I978" s="181">
        <v>32466</v>
      </c>
      <c r="J978" s="181" t="s">
        <v>280</v>
      </c>
      <c r="K978" s="181"/>
      <c r="L978" s="181"/>
      <c r="M978" s="181"/>
    </row>
    <row r="979" spans="1:13">
      <c r="A979" s="181" t="s">
        <v>276</v>
      </c>
      <c r="B979" s="271">
        <v>40431</v>
      </c>
      <c r="C979" s="181" t="s">
        <v>286</v>
      </c>
      <c r="D979" s="181" t="s">
        <v>279</v>
      </c>
      <c r="E979" s="181">
        <v>32.200000000000003</v>
      </c>
      <c r="F979" s="181">
        <v>276.14</v>
      </c>
      <c r="G979" s="181">
        <v>69.03</v>
      </c>
      <c r="H979" s="181">
        <v>345.17</v>
      </c>
      <c r="I979" s="181">
        <v>32714</v>
      </c>
      <c r="J979" s="181" t="s">
        <v>280</v>
      </c>
      <c r="K979" s="181"/>
      <c r="L979" s="181"/>
      <c r="M979" s="181"/>
    </row>
    <row r="980" spans="1:13">
      <c r="A980" s="181" t="s">
        <v>276</v>
      </c>
      <c r="B980" s="271">
        <v>40431</v>
      </c>
      <c r="C980" s="181" t="s">
        <v>289</v>
      </c>
      <c r="D980" s="181" t="s">
        <v>279</v>
      </c>
      <c r="E980" s="181">
        <v>31.67</v>
      </c>
      <c r="F980" s="181">
        <v>271.60000000000002</v>
      </c>
      <c r="G980" s="181">
        <v>67.900000000000006</v>
      </c>
      <c r="H980" s="181">
        <v>339.5</v>
      </c>
      <c r="I980" s="181">
        <v>34669</v>
      </c>
      <c r="J980" s="181" t="s">
        <v>280</v>
      </c>
      <c r="K980" s="181"/>
      <c r="L980" s="181"/>
      <c r="M980" s="181"/>
    </row>
    <row r="981" spans="1:13">
      <c r="A981" s="181" t="s">
        <v>276</v>
      </c>
      <c r="B981" s="271">
        <v>40431</v>
      </c>
      <c r="C981" s="181" t="s">
        <v>294</v>
      </c>
      <c r="D981" s="181" t="s">
        <v>300</v>
      </c>
      <c r="E981" s="181">
        <v>30.81</v>
      </c>
      <c r="F981" s="181">
        <v>267.43</v>
      </c>
      <c r="G981" s="181">
        <v>66.86</v>
      </c>
      <c r="H981" s="181">
        <v>334.29</v>
      </c>
      <c r="I981" s="181">
        <v>34496</v>
      </c>
      <c r="J981" s="181" t="s">
        <v>280</v>
      </c>
      <c r="K981" s="181"/>
      <c r="L981" s="181"/>
      <c r="M981" s="181"/>
    </row>
    <row r="982" spans="1:13">
      <c r="A982" s="181" t="s">
        <v>276</v>
      </c>
      <c r="B982" s="271">
        <v>40432</v>
      </c>
      <c r="C982" s="181" t="s">
        <v>297</v>
      </c>
      <c r="D982" s="181" t="s">
        <v>279</v>
      </c>
      <c r="E982" s="181">
        <v>38.380000000000003</v>
      </c>
      <c r="F982" s="181">
        <v>329.76</v>
      </c>
      <c r="G982" s="181">
        <v>82.44</v>
      </c>
      <c r="H982" s="181">
        <v>412.2</v>
      </c>
      <c r="I982" s="181">
        <v>29296</v>
      </c>
      <c r="J982" s="181" t="s">
        <v>280</v>
      </c>
      <c r="K982" s="181"/>
      <c r="L982" s="181"/>
      <c r="M982" s="181"/>
    </row>
    <row r="983" spans="1:13">
      <c r="A983" s="181" t="s">
        <v>276</v>
      </c>
      <c r="B983" s="271">
        <v>40433</v>
      </c>
      <c r="C983" s="181" t="s">
        <v>281</v>
      </c>
      <c r="D983" s="181" t="s">
        <v>296</v>
      </c>
      <c r="E983" s="181">
        <v>33.700000000000003</v>
      </c>
      <c r="F983" s="181">
        <v>288.74</v>
      </c>
      <c r="G983" s="181">
        <v>72.19</v>
      </c>
      <c r="H983" s="181">
        <v>360.93</v>
      </c>
      <c r="I983" s="181">
        <v>35161</v>
      </c>
      <c r="J983" s="181" t="s">
        <v>280</v>
      </c>
      <c r="K983" s="181"/>
      <c r="L983" s="181"/>
      <c r="M983" s="181"/>
    </row>
    <row r="984" spans="1:13">
      <c r="A984" s="181" t="s">
        <v>276</v>
      </c>
      <c r="B984" s="271">
        <v>40433</v>
      </c>
      <c r="C984" s="181" t="s">
        <v>287</v>
      </c>
      <c r="D984" s="181" t="s">
        <v>279</v>
      </c>
      <c r="E984" s="181">
        <v>31.4</v>
      </c>
      <c r="F984" s="181">
        <v>269.79000000000002</v>
      </c>
      <c r="G984" s="181">
        <v>67.45</v>
      </c>
      <c r="H984" s="181">
        <v>337.24</v>
      </c>
      <c r="I984" s="181">
        <v>31381</v>
      </c>
      <c r="J984" s="181" t="s">
        <v>280</v>
      </c>
      <c r="K984" s="181"/>
      <c r="L984" s="181"/>
      <c r="M984" s="181"/>
    </row>
    <row r="985" spans="1:13">
      <c r="A985" s="181" t="s">
        <v>276</v>
      </c>
      <c r="B985" s="271">
        <v>40434</v>
      </c>
      <c r="C985" s="181" t="s">
        <v>285</v>
      </c>
      <c r="D985" s="181" t="s">
        <v>279</v>
      </c>
      <c r="E985" s="181">
        <v>34.1</v>
      </c>
      <c r="F985" s="181">
        <v>292.98</v>
      </c>
      <c r="G985" s="181">
        <v>73.25</v>
      </c>
      <c r="H985" s="181">
        <v>366.23</v>
      </c>
      <c r="I985" s="181">
        <v>31167</v>
      </c>
      <c r="J985" s="181" t="s">
        <v>280</v>
      </c>
      <c r="K985" s="181"/>
      <c r="L985" s="181"/>
      <c r="M985" s="181"/>
    </row>
    <row r="986" spans="1:13">
      <c r="A986" s="181" t="s">
        <v>276</v>
      </c>
      <c r="B986" s="271">
        <v>40434</v>
      </c>
      <c r="C986" s="181" t="s">
        <v>278</v>
      </c>
      <c r="D986" s="181" t="s">
        <v>296</v>
      </c>
      <c r="E986" s="181">
        <v>20.16</v>
      </c>
      <c r="F986" s="181">
        <v>173.06</v>
      </c>
      <c r="G986" s="181">
        <v>43.27</v>
      </c>
      <c r="H986" s="181">
        <v>216.32</v>
      </c>
      <c r="I986" s="181">
        <v>29532</v>
      </c>
      <c r="J986" s="181" t="s">
        <v>280</v>
      </c>
      <c r="K986" s="181"/>
      <c r="L986" s="181"/>
      <c r="M986" s="181"/>
    </row>
    <row r="987" spans="1:13">
      <c r="A987" s="181" t="s">
        <v>276</v>
      </c>
      <c r="B987" s="271">
        <v>40435</v>
      </c>
      <c r="C987" s="181" t="s">
        <v>297</v>
      </c>
      <c r="D987" s="181" t="s">
        <v>279</v>
      </c>
      <c r="E987" s="181">
        <v>27.4</v>
      </c>
      <c r="F987" s="181">
        <v>236.74</v>
      </c>
      <c r="G987" s="181">
        <v>59.19</v>
      </c>
      <c r="H987" s="181">
        <v>295.93</v>
      </c>
      <c r="I987" s="181">
        <v>29758</v>
      </c>
      <c r="J987" s="181" t="s">
        <v>280</v>
      </c>
      <c r="K987" s="181"/>
      <c r="L987" s="181"/>
      <c r="M987" s="181"/>
    </row>
    <row r="988" spans="1:13">
      <c r="A988" s="181" t="s">
        <v>276</v>
      </c>
      <c r="B988" s="271">
        <v>40435</v>
      </c>
      <c r="C988" s="181" t="s">
        <v>298</v>
      </c>
      <c r="D988" s="181" t="s">
        <v>279</v>
      </c>
      <c r="E988" s="181">
        <v>19.98</v>
      </c>
      <c r="F988" s="181">
        <v>171.98</v>
      </c>
      <c r="G988" s="181">
        <v>42.99</v>
      </c>
      <c r="H988" s="181">
        <v>214.97</v>
      </c>
      <c r="I988" s="181">
        <v>29736</v>
      </c>
      <c r="J988" s="181" t="s">
        <v>280</v>
      </c>
      <c r="K988" s="181"/>
      <c r="L988" s="181"/>
      <c r="M988" s="181"/>
    </row>
    <row r="989" spans="1:13">
      <c r="A989" s="181" t="s">
        <v>276</v>
      </c>
      <c r="B989" s="271">
        <v>40435</v>
      </c>
      <c r="C989" s="181" t="s">
        <v>283</v>
      </c>
      <c r="D989" s="181" t="s">
        <v>279</v>
      </c>
      <c r="E989" s="181">
        <v>31.04</v>
      </c>
      <c r="F989" s="181">
        <v>268.18</v>
      </c>
      <c r="G989" s="181">
        <v>67.05</v>
      </c>
      <c r="H989" s="181">
        <v>335.23</v>
      </c>
      <c r="I989" s="181">
        <v>33138</v>
      </c>
      <c r="J989" s="181" t="s">
        <v>280</v>
      </c>
      <c r="K989" s="181"/>
      <c r="L989" s="181"/>
      <c r="M989" s="181"/>
    </row>
    <row r="990" spans="1:13">
      <c r="A990" s="181" t="s">
        <v>276</v>
      </c>
      <c r="B990" s="271">
        <v>40436</v>
      </c>
      <c r="C990" s="181" t="s">
        <v>290</v>
      </c>
      <c r="D990" s="181" t="s">
        <v>279</v>
      </c>
      <c r="E990" s="181">
        <v>31.38</v>
      </c>
      <c r="F990" s="181">
        <v>270.62</v>
      </c>
      <c r="G990" s="181">
        <v>67.66</v>
      </c>
      <c r="H990" s="181">
        <v>338.27</v>
      </c>
      <c r="I990" s="181">
        <v>33322</v>
      </c>
      <c r="J990" s="181" t="s">
        <v>280</v>
      </c>
      <c r="K990" s="181"/>
      <c r="L990" s="181"/>
      <c r="M990" s="181"/>
    </row>
    <row r="991" spans="1:13">
      <c r="A991" s="181" t="s">
        <v>276</v>
      </c>
      <c r="B991" s="271">
        <v>40436</v>
      </c>
      <c r="C991" s="181" t="s">
        <v>294</v>
      </c>
      <c r="D991" s="181" t="s">
        <v>279</v>
      </c>
      <c r="E991" s="181">
        <v>41.2</v>
      </c>
      <c r="F991" s="181">
        <v>355.31</v>
      </c>
      <c r="G991" s="181">
        <v>88.83</v>
      </c>
      <c r="H991" s="181">
        <v>444.14</v>
      </c>
      <c r="I991" s="181">
        <v>35198</v>
      </c>
      <c r="J991" s="181" t="s">
        <v>280</v>
      </c>
      <c r="K991" s="181"/>
      <c r="L991" s="181"/>
      <c r="M991" s="181"/>
    </row>
    <row r="992" spans="1:13">
      <c r="A992" s="181" t="s">
        <v>276</v>
      </c>
      <c r="B992" s="271">
        <v>40436</v>
      </c>
      <c r="C992" s="181" t="s">
        <v>291</v>
      </c>
      <c r="D992" s="181" t="s">
        <v>300</v>
      </c>
      <c r="E992" s="181">
        <v>31.08</v>
      </c>
      <c r="F992" s="181">
        <v>274.25</v>
      </c>
      <c r="G992" s="181">
        <v>68.56</v>
      </c>
      <c r="H992" s="181">
        <v>342.81</v>
      </c>
      <c r="I992" s="181">
        <v>34341</v>
      </c>
      <c r="J992" s="181" t="s">
        <v>280</v>
      </c>
      <c r="K992" s="181"/>
      <c r="L992" s="181"/>
      <c r="M992" s="181"/>
    </row>
    <row r="993" spans="1:13">
      <c r="A993" s="181" t="s">
        <v>276</v>
      </c>
      <c r="B993" s="271">
        <v>40437</v>
      </c>
      <c r="C993" s="181" t="s">
        <v>278</v>
      </c>
      <c r="D993" s="181" t="s">
        <v>296</v>
      </c>
      <c r="E993" s="181">
        <v>34.049999999999997</v>
      </c>
      <c r="F993" s="181">
        <v>292.29000000000002</v>
      </c>
      <c r="G993" s="181">
        <v>73.069999999999993</v>
      </c>
      <c r="H993" s="181">
        <v>365.36</v>
      </c>
      <c r="I993" s="181">
        <v>30069</v>
      </c>
      <c r="J993" s="181" t="s">
        <v>280</v>
      </c>
      <c r="K993" s="181"/>
      <c r="L993" s="181"/>
      <c r="M993" s="181"/>
    </row>
    <row r="994" spans="1:13">
      <c r="A994" s="181" t="s">
        <v>276</v>
      </c>
      <c r="B994" s="271">
        <v>40438</v>
      </c>
      <c r="C994" s="181" t="s">
        <v>281</v>
      </c>
      <c r="D994" s="181" t="s">
        <v>279</v>
      </c>
      <c r="E994" s="181">
        <v>27.31</v>
      </c>
      <c r="F994" s="181">
        <v>232.02</v>
      </c>
      <c r="G994" s="181">
        <v>58.01</v>
      </c>
      <c r="H994" s="181">
        <v>290.02999999999997</v>
      </c>
      <c r="I994" s="181">
        <v>35554</v>
      </c>
      <c r="J994" s="181" t="s">
        <v>280</v>
      </c>
      <c r="K994" s="181"/>
      <c r="L994" s="181"/>
      <c r="M994" s="181"/>
    </row>
    <row r="995" spans="1:13">
      <c r="A995" s="181" t="s">
        <v>276</v>
      </c>
      <c r="B995" s="271">
        <v>40438</v>
      </c>
      <c r="C995" s="181" t="s">
        <v>298</v>
      </c>
      <c r="D995" s="181" t="s">
        <v>279</v>
      </c>
      <c r="E995" s="181">
        <v>31.6</v>
      </c>
      <c r="F995" s="181">
        <v>268.47000000000003</v>
      </c>
      <c r="G995" s="181">
        <v>67.12</v>
      </c>
      <c r="H995" s="181">
        <v>335.59</v>
      </c>
      <c r="I995" s="181">
        <v>30162</v>
      </c>
      <c r="J995" s="181" t="s">
        <v>280</v>
      </c>
      <c r="K995" s="181"/>
      <c r="L995" s="181"/>
      <c r="M995" s="181"/>
    </row>
    <row r="996" spans="1:13">
      <c r="A996" s="181" t="s">
        <v>276</v>
      </c>
      <c r="B996" s="271">
        <v>40439</v>
      </c>
      <c r="C996" s="181" t="s">
        <v>285</v>
      </c>
      <c r="D996" s="181" t="s">
        <v>279</v>
      </c>
      <c r="E996" s="181">
        <v>28.8</v>
      </c>
      <c r="F996" s="181">
        <v>243.54</v>
      </c>
      <c r="G996" s="181">
        <v>60.88</v>
      </c>
      <c r="H996" s="181">
        <v>304.43</v>
      </c>
      <c r="I996" s="181">
        <v>31638</v>
      </c>
      <c r="J996" s="181" t="s">
        <v>280</v>
      </c>
      <c r="K996" s="181"/>
      <c r="L996" s="181"/>
      <c r="M996" s="181"/>
    </row>
    <row r="997" spans="1:13">
      <c r="A997" s="181" t="s">
        <v>276</v>
      </c>
      <c r="B997" s="271">
        <v>40439</v>
      </c>
      <c r="C997" s="181" t="s">
        <v>297</v>
      </c>
      <c r="D997" s="181" t="s">
        <v>279</v>
      </c>
      <c r="E997" s="181">
        <v>29.76</v>
      </c>
      <c r="F997" s="181">
        <v>251.65</v>
      </c>
      <c r="G997" s="181">
        <v>62.91</v>
      </c>
      <c r="H997" s="181">
        <v>314.56</v>
      </c>
      <c r="I997" s="181">
        <v>30185</v>
      </c>
      <c r="J997" s="181" t="s">
        <v>280</v>
      </c>
      <c r="K997" s="181"/>
      <c r="L997" s="181"/>
      <c r="M997" s="181"/>
    </row>
    <row r="998" spans="1:13">
      <c r="A998" s="181" t="s">
        <v>276</v>
      </c>
      <c r="B998" s="271">
        <v>40440</v>
      </c>
      <c r="C998" s="181" t="s">
        <v>287</v>
      </c>
      <c r="D998" s="181" t="s">
        <v>279</v>
      </c>
      <c r="E998" s="181">
        <v>41.62</v>
      </c>
      <c r="F998" s="181">
        <v>351.94</v>
      </c>
      <c r="G998" s="181">
        <v>87.98</v>
      </c>
      <c r="H998" s="181">
        <v>439.93</v>
      </c>
      <c r="I998" s="181">
        <v>32064</v>
      </c>
      <c r="J998" s="181" t="s">
        <v>280</v>
      </c>
      <c r="K998" s="181"/>
      <c r="L998" s="181"/>
      <c r="M998" s="181"/>
    </row>
    <row r="999" spans="1:13">
      <c r="A999" s="181" t="s">
        <v>276</v>
      </c>
      <c r="B999" s="271">
        <v>40440</v>
      </c>
      <c r="C999" s="181" t="s">
        <v>291</v>
      </c>
      <c r="D999" s="181" t="s">
        <v>279</v>
      </c>
      <c r="E999" s="181">
        <v>35.69</v>
      </c>
      <c r="F999" s="181">
        <v>301.8</v>
      </c>
      <c r="G999" s="181">
        <v>75.45</v>
      </c>
      <c r="H999" s="181">
        <v>377.25</v>
      </c>
      <c r="I999" s="181">
        <v>34875</v>
      </c>
      <c r="J999" s="181" t="s">
        <v>280</v>
      </c>
      <c r="K999" s="181"/>
      <c r="L999" s="181"/>
      <c r="M999" s="181"/>
    </row>
    <row r="1000" spans="1:13">
      <c r="A1000" s="181" t="s">
        <v>276</v>
      </c>
      <c r="B1000" s="271">
        <v>40441</v>
      </c>
      <c r="C1000" s="181" t="s">
        <v>294</v>
      </c>
      <c r="D1000" s="181" t="s">
        <v>279</v>
      </c>
      <c r="E1000" s="181">
        <v>26.64</v>
      </c>
      <c r="F1000" s="181">
        <v>224.84</v>
      </c>
      <c r="G1000" s="181">
        <v>56.21</v>
      </c>
      <c r="H1000" s="181">
        <v>281.05</v>
      </c>
      <c r="I1000" s="181">
        <v>35654</v>
      </c>
      <c r="J1000" s="181" t="s">
        <v>280</v>
      </c>
      <c r="K1000" s="181"/>
      <c r="L1000" s="181"/>
      <c r="M1000" s="181"/>
    </row>
    <row r="1001" spans="1:13">
      <c r="A1001" s="181" t="s">
        <v>276</v>
      </c>
      <c r="B1001" s="271">
        <v>40442</v>
      </c>
      <c r="C1001" s="181" t="s">
        <v>297</v>
      </c>
      <c r="D1001" s="181" t="s">
        <v>279</v>
      </c>
      <c r="E1001" s="181">
        <v>29.43</v>
      </c>
      <c r="F1001" s="181">
        <v>247.92</v>
      </c>
      <c r="G1001" s="181">
        <v>61.98</v>
      </c>
      <c r="H1001" s="181">
        <v>309.89999999999998</v>
      </c>
      <c r="I1001" s="181">
        <v>30764</v>
      </c>
      <c r="J1001" s="181" t="s">
        <v>280</v>
      </c>
      <c r="K1001" s="181"/>
      <c r="L1001" s="181"/>
      <c r="M1001" s="181"/>
    </row>
    <row r="1002" spans="1:13">
      <c r="A1002" s="181" t="s">
        <v>276</v>
      </c>
      <c r="B1002" s="271">
        <v>40442</v>
      </c>
      <c r="C1002" s="181" t="s">
        <v>289</v>
      </c>
      <c r="D1002" s="181" t="s">
        <v>279</v>
      </c>
      <c r="E1002" s="181">
        <v>33.67</v>
      </c>
      <c r="F1002" s="181">
        <v>283.63</v>
      </c>
      <c r="G1002" s="181">
        <v>70.91</v>
      </c>
      <c r="H1002" s="181">
        <v>354.54</v>
      </c>
      <c r="I1002" s="181">
        <v>35136</v>
      </c>
      <c r="J1002" s="181" t="s">
        <v>280</v>
      </c>
      <c r="K1002" s="181"/>
      <c r="L1002" s="181"/>
      <c r="M1002" s="181"/>
    </row>
    <row r="1003" spans="1:13">
      <c r="A1003" s="181" t="s">
        <v>276</v>
      </c>
      <c r="B1003" s="271">
        <v>40443</v>
      </c>
      <c r="C1003" s="181" t="s">
        <v>286</v>
      </c>
      <c r="D1003" s="181" t="s">
        <v>279</v>
      </c>
      <c r="E1003" s="181">
        <v>29.82</v>
      </c>
      <c r="F1003" s="181">
        <v>251.91</v>
      </c>
      <c r="G1003" s="181">
        <v>62.98</v>
      </c>
      <c r="H1003" s="181">
        <v>314.89</v>
      </c>
      <c r="I1003" s="181">
        <v>33155</v>
      </c>
      <c r="J1003" s="181" t="s">
        <v>280</v>
      </c>
      <c r="K1003" s="181"/>
      <c r="L1003" s="181"/>
      <c r="M1003" s="181"/>
    </row>
    <row r="1004" spans="1:13">
      <c r="A1004" s="181" t="s">
        <v>276</v>
      </c>
      <c r="B1004" s="271">
        <v>40444</v>
      </c>
      <c r="C1004" s="181" t="s">
        <v>285</v>
      </c>
      <c r="D1004" s="181" t="s">
        <v>279</v>
      </c>
      <c r="E1004" s="181">
        <v>34.65</v>
      </c>
      <c r="F1004" s="181">
        <v>291.62</v>
      </c>
      <c r="G1004" s="181">
        <v>72.91</v>
      </c>
      <c r="H1004" s="181">
        <v>364.52</v>
      </c>
      <c r="I1004" s="181">
        <v>32173</v>
      </c>
      <c r="J1004" s="181" t="s">
        <v>280</v>
      </c>
      <c r="K1004" s="181"/>
      <c r="L1004" s="181"/>
      <c r="M1004" s="181"/>
    </row>
    <row r="1005" spans="1:13">
      <c r="A1005" s="181" t="s">
        <v>276</v>
      </c>
      <c r="B1005" s="271">
        <v>40444</v>
      </c>
      <c r="C1005" s="181" t="s">
        <v>278</v>
      </c>
      <c r="D1005" s="181" t="s">
        <v>279</v>
      </c>
      <c r="E1005" s="181">
        <v>32.659999999999997</v>
      </c>
      <c r="F1005" s="181">
        <v>274.86</v>
      </c>
      <c r="G1005" s="181">
        <v>68.72</v>
      </c>
      <c r="H1005" s="181">
        <v>343.58</v>
      </c>
      <c r="I1005" s="181">
        <v>30524</v>
      </c>
      <c r="J1005" s="181" t="s">
        <v>280</v>
      </c>
      <c r="K1005" s="181"/>
      <c r="L1005" s="181"/>
      <c r="M1005" s="181"/>
    </row>
    <row r="1006" spans="1:13">
      <c r="A1006" s="181" t="s">
        <v>276</v>
      </c>
      <c r="B1006" s="271">
        <v>40444</v>
      </c>
      <c r="C1006" s="181" t="s">
        <v>282</v>
      </c>
      <c r="D1006" s="181" t="s">
        <v>279</v>
      </c>
      <c r="E1006" s="181">
        <v>31.22</v>
      </c>
      <c r="F1006" s="181">
        <v>262.74</v>
      </c>
      <c r="G1006" s="181">
        <v>65.69</v>
      </c>
      <c r="H1006" s="181">
        <v>328.43</v>
      </c>
      <c r="I1006" s="181">
        <v>32908</v>
      </c>
      <c r="J1006" s="181" t="s">
        <v>280</v>
      </c>
      <c r="K1006" s="181"/>
      <c r="L1006" s="181"/>
      <c r="M1006" s="181"/>
    </row>
    <row r="1007" spans="1:13">
      <c r="A1007" s="181" t="s">
        <v>276</v>
      </c>
      <c r="B1007" s="271">
        <v>40444</v>
      </c>
      <c r="C1007" s="181" t="s">
        <v>290</v>
      </c>
      <c r="D1007" s="181" t="s">
        <v>296</v>
      </c>
      <c r="E1007" s="181">
        <v>31.13</v>
      </c>
      <c r="F1007" s="181">
        <v>261.25</v>
      </c>
      <c r="G1007" s="181">
        <v>65.31</v>
      </c>
      <c r="H1007" s="181">
        <v>326.56</v>
      </c>
      <c r="I1007" s="181">
        <v>33759</v>
      </c>
      <c r="J1007" s="181" t="s">
        <v>280</v>
      </c>
      <c r="K1007" s="181"/>
      <c r="L1007" s="181"/>
      <c r="M1007" s="181"/>
    </row>
    <row r="1008" spans="1:13">
      <c r="A1008" s="181" t="s">
        <v>276</v>
      </c>
      <c r="B1008" s="271">
        <v>40444</v>
      </c>
      <c r="C1008" s="181" t="s">
        <v>294</v>
      </c>
      <c r="D1008" s="181" t="s">
        <v>279</v>
      </c>
      <c r="E1008" s="181">
        <v>31.01</v>
      </c>
      <c r="F1008" s="181">
        <v>261.98</v>
      </c>
      <c r="G1008" s="181">
        <v>65.5</v>
      </c>
      <c r="H1008" s="181">
        <v>327.48</v>
      </c>
      <c r="I1008" s="181">
        <v>36167</v>
      </c>
      <c r="J1008" s="181" t="s">
        <v>280</v>
      </c>
      <c r="K1008" s="181"/>
      <c r="L1008" s="181"/>
      <c r="M1008" s="181"/>
    </row>
    <row r="1009" spans="1:13">
      <c r="A1009" s="181" t="s">
        <v>276</v>
      </c>
      <c r="B1009" s="271">
        <v>40444</v>
      </c>
      <c r="C1009" s="181" t="s">
        <v>283</v>
      </c>
      <c r="D1009" s="181" t="s">
        <v>279</v>
      </c>
      <c r="E1009" s="181">
        <v>32.950000000000003</v>
      </c>
      <c r="F1009" s="181">
        <v>277.3</v>
      </c>
      <c r="G1009" s="181">
        <v>69.33</v>
      </c>
      <c r="H1009" s="181">
        <v>346.63</v>
      </c>
      <c r="I1009" s="181">
        <v>33645</v>
      </c>
      <c r="J1009" s="181" t="s">
        <v>280</v>
      </c>
      <c r="K1009" s="181"/>
      <c r="L1009" s="181"/>
      <c r="M1009" s="181"/>
    </row>
    <row r="1010" spans="1:13">
      <c r="A1010" s="181" t="s">
        <v>276</v>
      </c>
      <c r="B1010" s="271">
        <v>40445</v>
      </c>
      <c r="C1010" s="181" t="s">
        <v>281</v>
      </c>
      <c r="D1010" s="181" t="s">
        <v>279</v>
      </c>
      <c r="E1010" s="181">
        <v>32.07</v>
      </c>
      <c r="F1010" s="181">
        <v>269.89999999999998</v>
      </c>
      <c r="G1010" s="181">
        <v>67.47</v>
      </c>
      <c r="H1010" s="181">
        <v>337.38</v>
      </c>
      <c r="I1010" s="181">
        <v>36020</v>
      </c>
      <c r="J1010" s="181" t="s">
        <v>280</v>
      </c>
      <c r="K1010" s="181"/>
      <c r="L1010" s="181"/>
      <c r="M1010" s="181"/>
    </row>
    <row r="1011" spans="1:13">
      <c r="A1011" s="181" t="s">
        <v>276</v>
      </c>
      <c r="B1011" s="271">
        <v>40445</v>
      </c>
      <c r="C1011" s="181" t="s">
        <v>289</v>
      </c>
      <c r="D1011" s="181" t="s">
        <v>296</v>
      </c>
      <c r="E1011" s="181">
        <v>18.86</v>
      </c>
      <c r="F1011" s="181">
        <v>156.46</v>
      </c>
      <c r="G1011" s="181">
        <v>39.119999999999997</v>
      </c>
      <c r="H1011" s="181">
        <v>195.58</v>
      </c>
      <c r="I1011" s="181">
        <v>35285</v>
      </c>
      <c r="J1011" s="181" t="s">
        <v>280</v>
      </c>
      <c r="K1011" s="181"/>
      <c r="L1011" s="181"/>
      <c r="M1011" s="181"/>
    </row>
    <row r="1012" spans="1:13">
      <c r="A1012" s="181" t="s">
        <v>276</v>
      </c>
      <c r="B1012" s="271">
        <v>40446</v>
      </c>
      <c r="C1012" s="181" t="s">
        <v>287</v>
      </c>
      <c r="D1012" s="181" t="s">
        <v>279</v>
      </c>
      <c r="E1012" s="181">
        <v>31.61</v>
      </c>
      <c r="F1012" s="181">
        <v>263</v>
      </c>
      <c r="G1012" s="181">
        <v>65.75</v>
      </c>
      <c r="H1012" s="181">
        <v>328.75</v>
      </c>
      <c r="I1012" s="181">
        <v>32605</v>
      </c>
      <c r="J1012" s="181" t="s">
        <v>280</v>
      </c>
      <c r="K1012" s="181"/>
      <c r="L1012" s="181"/>
      <c r="M1012" s="181"/>
    </row>
    <row r="1013" spans="1:13">
      <c r="A1013" s="181" t="s">
        <v>276</v>
      </c>
      <c r="B1013" s="271">
        <v>40447</v>
      </c>
      <c r="C1013" s="181" t="s">
        <v>297</v>
      </c>
      <c r="D1013" s="181" t="s">
        <v>279</v>
      </c>
      <c r="E1013" s="181">
        <v>32.17</v>
      </c>
      <c r="F1013" s="181">
        <v>267.66000000000003</v>
      </c>
      <c r="G1013" s="181">
        <v>66.92</v>
      </c>
      <c r="H1013" s="181">
        <v>334.58</v>
      </c>
      <c r="I1013" s="181">
        <v>31196</v>
      </c>
      <c r="J1013" s="181" t="s">
        <v>280</v>
      </c>
      <c r="K1013" s="181"/>
      <c r="L1013" s="181"/>
      <c r="M1013" s="181"/>
    </row>
    <row r="1014" spans="1:13">
      <c r="A1014" s="181" t="s">
        <v>276</v>
      </c>
      <c r="B1014" s="271">
        <v>40447</v>
      </c>
      <c r="C1014" s="181" t="s">
        <v>298</v>
      </c>
      <c r="D1014" s="181" t="s">
        <v>279</v>
      </c>
      <c r="E1014" s="181">
        <v>30.95</v>
      </c>
      <c r="F1014" s="181">
        <v>257.5</v>
      </c>
      <c r="G1014" s="181">
        <v>64.38</v>
      </c>
      <c r="H1014" s="181">
        <v>321.88</v>
      </c>
      <c r="I1014" s="181">
        <v>30579</v>
      </c>
      <c r="J1014" s="181" t="s">
        <v>280</v>
      </c>
      <c r="K1014" s="181"/>
      <c r="L1014" s="181"/>
      <c r="M1014" s="181"/>
    </row>
    <row r="1015" spans="1:13">
      <c r="A1015" s="181" t="s">
        <v>276</v>
      </c>
      <c r="B1015" s="271">
        <v>40448</v>
      </c>
      <c r="C1015" s="181" t="s">
        <v>278</v>
      </c>
      <c r="D1015" s="181" t="s">
        <v>279</v>
      </c>
      <c r="E1015" s="181">
        <v>28.28</v>
      </c>
      <c r="F1015" s="181">
        <v>235.29</v>
      </c>
      <c r="G1015" s="181">
        <v>58.82</v>
      </c>
      <c r="H1015" s="181">
        <v>294.11</v>
      </c>
      <c r="I1015" s="181">
        <v>30958</v>
      </c>
      <c r="J1015" s="181" t="s">
        <v>280</v>
      </c>
      <c r="K1015" s="181"/>
      <c r="L1015" s="181"/>
      <c r="M1015" s="181"/>
    </row>
    <row r="1016" spans="1:13">
      <c r="A1016" s="181" t="s">
        <v>276</v>
      </c>
      <c r="B1016" s="271">
        <v>40448</v>
      </c>
      <c r="C1016" s="181" t="s">
        <v>287</v>
      </c>
      <c r="D1016" s="181" t="s">
        <v>279</v>
      </c>
      <c r="E1016" s="181">
        <v>25.35</v>
      </c>
      <c r="F1016" s="181">
        <v>210.91</v>
      </c>
      <c r="G1016" s="181">
        <v>52.73</v>
      </c>
      <c r="H1016" s="181">
        <v>263.64</v>
      </c>
      <c r="I1016" s="181">
        <v>33060</v>
      </c>
      <c r="J1016" s="181" t="s">
        <v>280</v>
      </c>
      <c r="K1016" s="181"/>
      <c r="L1016" s="181"/>
      <c r="M1016" s="181"/>
    </row>
    <row r="1017" spans="1:13">
      <c r="A1017" s="181" t="s">
        <v>276</v>
      </c>
      <c r="B1017" s="271">
        <v>40450</v>
      </c>
      <c r="C1017" s="181" t="s">
        <v>294</v>
      </c>
      <c r="D1017" s="181" t="s">
        <v>279</v>
      </c>
      <c r="E1017" s="181">
        <v>25.67</v>
      </c>
      <c r="F1017" s="181">
        <v>214.39</v>
      </c>
      <c r="G1017" s="181">
        <v>53.6</v>
      </c>
      <c r="H1017" s="181">
        <v>267.99</v>
      </c>
      <c r="I1017" s="181">
        <v>36588</v>
      </c>
      <c r="J1017" s="181" t="s">
        <v>280</v>
      </c>
      <c r="K1017" s="181"/>
      <c r="L1017" s="181"/>
      <c r="M1017" s="181"/>
    </row>
    <row r="1018" spans="1:13">
      <c r="A1018" s="181" t="s">
        <v>276</v>
      </c>
      <c r="B1018" s="271">
        <v>40451</v>
      </c>
      <c r="C1018" s="181" t="s">
        <v>278</v>
      </c>
      <c r="D1018" s="181" t="s">
        <v>279</v>
      </c>
      <c r="E1018" s="181">
        <v>25.29</v>
      </c>
      <c r="F1018" s="181">
        <v>210.22</v>
      </c>
      <c r="G1018" s="181">
        <v>52.55</v>
      </c>
      <c r="H1018" s="181">
        <v>262.77</v>
      </c>
      <c r="I1018" s="181">
        <v>31347</v>
      </c>
      <c r="J1018" s="181" t="s">
        <v>280</v>
      </c>
      <c r="K1018" s="181"/>
      <c r="L1018" s="181"/>
      <c r="M1018" s="181"/>
    </row>
    <row r="1019" spans="1:13">
      <c r="A1019" s="181" t="s">
        <v>276</v>
      </c>
      <c r="B1019" s="271">
        <v>40451</v>
      </c>
      <c r="C1019" s="181" t="s">
        <v>281</v>
      </c>
      <c r="D1019" s="181" t="s">
        <v>279</v>
      </c>
      <c r="E1019" s="181">
        <v>26.18</v>
      </c>
      <c r="F1019" s="181">
        <v>217.18</v>
      </c>
      <c r="G1019" s="181">
        <v>54.3</v>
      </c>
      <c r="H1019" s="181">
        <v>271.48</v>
      </c>
      <c r="I1019" s="181">
        <v>36426</v>
      </c>
      <c r="J1019" s="181" t="s">
        <v>280</v>
      </c>
      <c r="K1019" s="181"/>
      <c r="L1019" s="181"/>
      <c r="M1019" s="181"/>
    </row>
    <row r="1020" spans="1:13">
      <c r="A1020" s="181" t="s">
        <v>276</v>
      </c>
      <c r="B1020" s="271">
        <v>40451</v>
      </c>
      <c r="C1020" s="181" t="s">
        <v>297</v>
      </c>
      <c r="D1020" s="181" t="s">
        <v>279</v>
      </c>
      <c r="E1020" s="181">
        <v>30.92</v>
      </c>
      <c r="F1020" s="181">
        <v>256.51</v>
      </c>
      <c r="G1020" s="181">
        <v>64.13</v>
      </c>
      <c r="H1020" s="181">
        <v>320.64</v>
      </c>
      <c r="I1020" s="181">
        <v>31661</v>
      </c>
      <c r="J1020" s="181" t="s">
        <v>280</v>
      </c>
      <c r="K1020" s="181"/>
      <c r="L1020" s="181"/>
      <c r="M1020" s="181"/>
    </row>
    <row r="1021" spans="1:13">
      <c r="A1021" s="181" t="s">
        <v>276</v>
      </c>
      <c r="B1021" s="271">
        <v>40451</v>
      </c>
      <c r="C1021" s="181" t="s">
        <v>286</v>
      </c>
      <c r="D1021" s="181" t="s">
        <v>279</v>
      </c>
      <c r="E1021" s="181">
        <v>23.12</v>
      </c>
      <c r="F1021" s="181">
        <v>192.18</v>
      </c>
      <c r="G1021" s="181">
        <v>48.05</v>
      </c>
      <c r="H1021" s="181">
        <v>240.23</v>
      </c>
      <c r="I1021" s="181">
        <v>33479</v>
      </c>
      <c r="J1021" s="181" t="s">
        <v>280</v>
      </c>
      <c r="K1021" s="181"/>
      <c r="L1021" s="181"/>
      <c r="M1021" s="181"/>
    </row>
    <row r="1022" spans="1:13">
      <c r="A1022" s="181" t="s">
        <v>276</v>
      </c>
      <c r="B1022" s="271">
        <v>40451</v>
      </c>
      <c r="C1022" s="181" t="s">
        <v>289</v>
      </c>
      <c r="D1022" s="181" t="s">
        <v>296</v>
      </c>
      <c r="E1022" s="181">
        <v>28.69</v>
      </c>
      <c r="F1022" s="181">
        <v>237.78</v>
      </c>
      <c r="G1022" s="181">
        <v>59.45</v>
      </c>
      <c r="H1022" s="181">
        <v>297.23</v>
      </c>
      <c r="I1022" s="181">
        <v>35512</v>
      </c>
      <c r="J1022" s="181" t="s">
        <v>280</v>
      </c>
      <c r="K1022" s="181"/>
      <c r="L1022" s="181"/>
      <c r="M1022" s="181"/>
    </row>
    <row r="1023" spans="1:13">
      <c r="A1023" s="181" t="s">
        <v>276</v>
      </c>
      <c r="B1023" s="271">
        <v>40451</v>
      </c>
      <c r="C1023" s="181" t="s">
        <v>291</v>
      </c>
      <c r="D1023" s="181" t="s">
        <v>300</v>
      </c>
      <c r="E1023" s="181">
        <v>38.25</v>
      </c>
      <c r="F1023" s="181">
        <v>324.36</v>
      </c>
      <c r="G1023" s="181">
        <v>81.09</v>
      </c>
      <c r="H1023" s="181">
        <v>405.45</v>
      </c>
      <c r="I1023" s="181">
        <v>35455</v>
      </c>
      <c r="J1023" s="181" t="s">
        <v>280</v>
      </c>
      <c r="K1023" s="181"/>
      <c r="L1023" s="181"/>
      <c r="M1023" s="181"/>
    </row>
    <row r="1024" spans="1:13">
      <c r="A1024" s="181" t="s">
        <v>276</v>
      </c>
      <c r="B1024" s="271">
        <v>40452</v>
      </c>
      <c r="C1024" s="181" t="s">
        <v>298</v>
      </c>
      <c r="D1024" s="181" t="s">
        <v>279</v>
      </c>
      <c r="E1024" s="181">
        <v>31.8</v>
      </c>
      <c r="F1024" s="181">
        <v>265.85000000000002</v>
      </c>
      <c r="G1024" s="181">
        <v>66.459999999999994</v>
      </c>
      <c r="H1024" s="181">
        <v>332.31</v>
      </c>
      <c r="I1024" s="181">
        <v>31009</v>
      </c>
      <c r="J1024" s="181" t="s">
        <v>280</v>
      </c>
      <c r="K1024" s="181"/>
      <c r="L1024" s="181"/>
      <c r="M1024" s="181"/>
    </row>
    <row r="1025" spans="1:13">
      <c r="A1025" s="181" t="s">
        <v>276</v>
      </c>
      <c r="B1025" s="271">
        <v>40453</v>
      </c>
      <c r="C1025" s="181" t="s">
        <v>285</v>
      </c>
      <c r="D1025" s="181" t="s">
        <v>296</v>
      </c>
      <c r="E1025" s="181">
        <v>31.24</v>
      </c>
      <c r="F1025" s="181">
        <v>260.42</v>
      </c>
      <c r="G1025" s="181">
        <v>65.11</v>
      </c>
      <c r="H1025" s="181">
        <v>325.52999999999997</v>
      </c>
      <c r="I1025" s="181">
        <v>32642</v>
      </c>
      <c r="J1025" s="181" t="s">
        <v>280</v>
      </c>
      <c r="K1025" s="181"/>
      <c r="L1025" s="181"/>
      <c r="M1025" s="181"/>
    </row>
    <row r="1026" spans="1:13">
      <c r="A1026" s="181" t="s">
        <v>276</v>
      </c>
      <c r="B1026" s="271">
        <v>40454</v>
      </c>
      <c r="C1026" s="181" t="s">
        <v>282</v>
      </c>
      <c r="D1026" s="181" t="s">
        <v>300</v>
      </c>
      <c r="E1026" s="181">
        <v>30.63</v>
      </c>
      <c r="F1026" s="181">
        <v>262.19</v>
      </c>
      <c r="G1026" s="181">
        <v>65.55</v>
      </c>
      <c r="H1026" s="181">
        <v>327.74</v>
      </c>
      <c r="I1026" s="181">
        <v>33372</v>
      </c>
      <c r="J1026" s="181" t="s">
        <v>280</v>
      </c>
      <c r="K1026" s="181"/>
      <c r="L1026" s="181"/>
      <c r="M1026" s="181"/>
    </row>
    <row r="1027" spans="1:13">
      <c r="A1027" s="181" t="s">
        <v>276</v>
      </c>
      <c r="B1027" s="271">
        <v>40456</v>
      </c>
      <c r="C1027" s="181" t="s">
        <v>287</v>
      </c>
      <c r="D1027" s="181" t="s">
        <v>279</v>
      </c>
      <c r="E1027" s="181">
        <v>34.409999999999997</v>
      </c>
      <c r="F1027" s="181">
        <v>288.22000000000003</v>
      </c>
      <c r="G1027" s="181">
        <v>72.06</v>
      </c>
      <c r="H1027" s="181">
        <v>360.28</v>
      </c>
      <c r="I1027" s="181">
        <v>33609</v>
      </c>
      <c r="J1027" s="181" t="s">
        <v>280</v>
      </c>
      <c r="K1027" s="181"/>
      <c r="L1027" s="181"/>
      <c r="M1027" s="181"/>
    </row>
    <row r="1028" spans="1:13">
      <c r="A1028" s="181" t="s">
        <v>276</v>
      </c>
      <c r="B1028" s="271">
        <v>40457</v>
      </c>
      <c r="C1028" s="181" t="s">
        <v>285</v>
      </c>
      <c r="D1028" s="181" t="s">
        <v>279</v>
      </c>
      <c r="E1028" s="181">
        <v>27.89</v>
      </c>
      <c r="F1028" s="181">
        <v>236.51</v>
      </c>
      <c r="G1028" s="181">
        <v>59.13</v>
      </c>
      <c r="H1028" s="181">
        <v>295.64</v>
      </c>
      <c r="I1028" s="181">
        <v>33049</v>
      </c>
      <c r="J1028" s="181" t="s">
        <v>280</v>
      </c>
      <c r="K1028" s="181"/>
      <c r="L1028" s="181"/>
      <c r="M1028" s="181"/>
    </row>
    <row r="1029" spans="1:13">
      <c r="A1029" s="181" t="s">
        <v>276</v>
      </c>
      <c r="B1029" s="271">
        <v>40457</v>
      </c>
      <c r="C1029" s="181" t="s">
        <v>278</v>
      </c>
      <c r="D1029" s="181" t="s">
        <v>279</v>
      </c>
      <c r="E1029" s="181">
        <v>9.3699999999999992</v>
      </c>
      <c r="F1029" s="181">
        <v>79.459999999999994</v>
      </c>
      <c r="G1029" s="181">
        <v>19.86</v>
      </c>
      <c r="H1029" s="181">
        <v>99.32</v>
      </c>
      <c r="I1029" s="181">
        <v>31764</v>
      </c>
      <c r="J1029" s="181" t="s">
        <v>280</v>
      </c>
      <c r="K1029" s="181"/>
      <c r="L1029" s="181"/>
      <c r="M1029" s="181"/>
    </row>
    <row r="1030" spans="1:13">
      <c r="A1030" s="181" t="s">
        <v>276</v>
      </c>
      <c r="B1030" s="271">
        <v>40457</v>
      </c>
      <c r="C1030" s="181" t="s">
        <v>297</v>
      </c>
      <c r="D1030" s="181" t="s">
        <v>279</v>
      </c>
      <c r="E1030" s="181">
        <v>33.11</v>
      </c>
      <c r="F1030" s="181">
        <v>279.45</v>
      </c>
      <c r="G1030" s="181">
        <v>69.86</v>
      </c>
      <c r="H1030" s="181">
        <v>349.31</v>
      </c>
      <c r="I1030" s="181">
        <v>32161</v>
      </c>
      <c r="J1030" s="181" t="s">
        <v>280</v>
      </c>
      <c r="K1030" s="181"/>
      <c r="L1030" s="181"/>
      <c r="M1030" s="181"/>
    </row>
    <row r="1031" spans="1:13">
      <c r="A1031" s="181" t="s">
        <v>276</v>
      </c>
      <c r="B1031" s="271">
        <v>40457</v>
      </c>
      <c r="C1031" s="181" t="s">
        <v>294</v>
      </c>
      <c r="D1031" s="181" t="s">
        <v>279</v>
      </c>
      <c r="E1031" s="181">
        <v>32.549999999999997</v>
      </c>
      <c r="F1031" s="181">
        <v>274.72000000000003</v>
      </c>
      <c r="G1031" s="181">
        <v>68.680000000000007</v>
      </c>
      <c r="H1031" s="181">
        <v>343.4</v>
      </c>
      <c r="I1031" s="181">
        <v>37124</v>
      </c>
      <c r="J1031" s="181" t="s">
        <v>280</v>
      </c>
      <c r="K1031" s="181"/>
      <c r="L1031" s="181"/>
      <c r="M1031" s="181"/>
    </row>
    <row r="1032" spans="1:13">
      <c r="A1032" s="181" t="s">
        <v>276</v>
      </c>
      <c r="B1032" s="271">
        <v>40458</v>
      </c>
      <c r="C1032" s="181" t="s">
        <v>278</v>
      </c>
      <c r="D1032" s="181" t="s">
        <v>279</v>
      </c>
      <c r="E1032" s="181">
        <v>26.19</v>
      </c>
      <c r="F1032" s="181">
        <v>222.72</v>
      </c>
      <c r="G1032" s="181">
        <v>55.68</v>
      </c>
      <c r="H1032" s="181">
        <v>278.39999999999998</v>
      </c>
      <c r="I1032" s="181">
        <v>31919</v>
      </c>
      <c r="J1032" s="181" t="s">
        <v>280</v>
      </c>
      <c r="K1032" s="181"/>
      <c r="L1032" s="181"/>
      <c r="M1032" s="181"/>
    </row>
    <row r="1033" spans="1:13">
      <c r="A1033" s="181" t="s">
        <v>276</v>
      </c>
      <c r="B1033" s="271">
        <v>40458</v>
      </c>
      <c r="C1033" s="181" t="s">
        <v>281</v>
      </c>
      <c r="D1033" s="181" t="s">
        <v>279</v>
      </c>
      <c r="E1033" s="181">
        <v>32.24</v>
      </c>
      <c r="F1033" s="181">
        <v>274.17</v>
      </c>
      <c r="G1033" s="181">
        <v>68.540000000000006</v>
      </c>
      <c r="H1033" s="181">
        <v>342.71</v>
      </c>
      <c r="I1033" s="181">
        <v>36926</v>
      </c>
      <c r="J1033" s="181" t="s">
        <v>280</v>
      </c>
      <c r="K1033" s="181"/>
      <c r="L1033" s="181"/>
      <c r="M1033" s="181"/>
    </row>
    <row r="1034" spans="1:13">
      <c r="A1034" s="181" t="s">
        <v>276</v>
      </c>
      <c r="B1034" s="271">
        <v>40458</v>
      </c>
      <c r="C1034" s="181" t="s">
        <v>286</v>
      </c>
      <c r="D1034" s="181" t="s">
        <v>279</v>
      </c>
      <c r="E1034" s="181">
        <v>25.69</v>
      </c>
      <c r="F1034" s="181">
        <v>218.47</v>
      </c>
      <c r="G1034" s="181">
        <v>54.62</v>
      </c>
      <c r="H1034" s="181">
        <v>273.08999999999997</v>
      </c>
      <c r="I1034" s="181">
        <v>33863</v>
      </c>
      <c r="J1034" s="181" t="s">
        <v>280</v>
      </c>
      <c r="K1034" s="181"/>
      <c r="L1034" s="181"/>
      <c r="M1034" s="181"/>
    </row>
    <row r="1035" spans="1:13">
      <c r="A1035" s="181" t="s">
        <v>276</v>
      </c>
      <c r="B1035" s="271">
        <v>40458</v>
      </c>
      <c r="C1035" s="181" t="s">
        <v>290</v>
      </c>
      <c r="D1035" s="181" t="s">
        <v>300</v>
      </c>
      <c r="E1035" s="181">
        <v>33.68</v>
      </c>
      <c r="F1035" s="181">
        <v>292.61</v>
      </c>
      <c r="G1035" s="181">
        <v>73.150000000000006</v>
      </c>
      <c r="H1035" s="181">
        <v>365.76</v>
      </c>
      <c r="I1035" s="181">
        <v>34227</v>
      </c>
      <c r="J1035" s="181" t="s">
        <v>280</v>
      </c>
      <c r="K1035" s="181"/>
      <c r="L1035" s="181"/>
      <c r="M1035" s="181"/>
    </row>
    <row r="1036" spans="1:13">
      <c r="A1036" s="181" t="s">
        <v>276</v>
      </c>
      <c r="B1036" s="271">
        <v>40458</v>
      </c>
      <c r="C1036" s="181" t="s">
        <v>298</v>
      </c>
      <c r="D1036" s="181" t="s">
        <v>279</v>
      </c>
      <c r="E1036" s="181">
        <v>36</v>
      </c>
      <c r="F1036" s="181">
        <v>306.14</v>
      </c>
      <c r="G1036" s="181">
        <v>76.53</v>
      </c>
      <c r="H1036" s="181">
        <v>382.67</v>
      </c>
      <c r="I1036" s="181">
        <v>31576</v>
      </c>
      <c r="J1036" s="181" t="s">
        <v>280</v>
      </c>
      <c r="K1036" s="181"/>
      <c r="L1036" s="181"/>
      <c r="M1036" s="181"/>
    </row>
    <row r="1037" spans="1:13">
      <c r="A1037" s="181" t="s">
        <v>276</v>
      </c>
      <c r="B1037" s="271">
        <v>40458</v>
      </c>
      <c r="C1037" s="181" t="s">
        <v>291</v>
      </c>
      <c r="D1037" s="181" t="s">
        <v>279</v>
      </c>
      <c r="E1037" s="181">
        <v>30.71</v>
      </c>
      <c r="F1037" s="181">
        <v>261.14999999999998</v>
      </c>
      <c r="G1037" s="181">
        <v>65.290000000000006</v>
      </c>
      <c r="H1037" s="181">
        <v>326.44</v>
      </c>
      <c r="I1037" s="181">
        <v>35922</v>
      </c>
      <c r="J1037" s="181" t="s">
        <v>280</v>
      </c>
      <c r="K1037" s="181"/>
      <c r="L1037" s="181"/>
      <c r="M1037" s="181"/>
    </row>
    <row r="1038" spans="1:13">
      <c r="A1038" s="181" t="s">
        <v>276</v>
      </c>
      <c r="B1038" s="271">
        <v>40460</v>
      </c>
      <c r="C1038" s="181" t="s">
        <v>289</v>
      </c>
      <c r="D1038" s="181" t="s">
        <v>296</v>
      </c>
      <c r="E1038" s="181">
        <v>32.25</v>
      </c>
      <c r="F1038" s="181">
        <v>274</v>
      </c>
      <c r="G1038" s="181">
        <v>68.5</v>
      </c>
      <c r="H1038" s="181">
        <v>342.5</v>
      </c>
      <c r="I1038" s="181">
        <v>35729</v>
      </c>
      <c r="J1038" s="181" t="s">
        <v>280</v>
      </c>
      <c r="K1038" s="181"/>
      <c r="L1038" s="181"/>
      <c r="M1038" s="181"/>
    </row>
    <row r="1039" spans="1:13">
      <c r="A1039" s="181" t="s">
        <v>276</v>
      </c>
      <c r="B1039" s="271">
        <v>40460</v>
      </c>
      <c r="C1039" s="181" t="s">
        <v>294</v>
      </c>
      <c r="D1039" s="181" t="s">
        <v>300</v>
      </c>
      <c r="E1039" s="181">
        <v>32.65</v>
      </c>
      <c r="F1039" s="181">
        <v>285.5</v>
      </c>
      <c r="G1039" s="181">
        <v>71.38</v>
      </c>
      <c r="H1039" s="181">
        <v>356.88</v>
      </c>
      <c r="I1039" s="181">
        <v>37662</v>
      </c>
      <c r="J1039" s="181" t="s">
        <v>280</v>
      </c>
      <c r="K1039" s="181"/>
      <c r="L1039" s="181"/>
      <c r="M1039" s="181"/>
    </row>
    <row r="1040" spans="1:13">
      <c r="A1040" s="181" t="s">
        <v>276</v>
      </c>
      <c r="B1040" s="271">
        <v>40461</v>
      </c>
      <c r="C1040" s="181" t="s">
        <v>278</v>
      </c>
      <c r="D1040" s="181" t="s">
        <v>279</v>
      </c>
      <c r="E1040" s="181">
        <v>26.88</v>
      </c>
      <c r="F1040" s="181">
        <v>229.02</v>
      </c>
      <c r="G1040" s="181">
        <v>57.26</v>
      </c>
      <c r="H1040" s="181">
        <v>286.27999999999997</v>
      </c>
      <c r="I1040" s="181">
        <v>32351</v>
      </c>
      <c r="J1040" s="181" t="s">
        <v>280</v>
      </c>
      <c r="K1040" s="181"/>
      <c r="L1040" s="181"/>
      <c r="M1040" s="181"/>
    </row>
    <row r="1041" spans="1:13">
      <c r="A1041" s="181" t="s">
        <v>276</v>
      </c>
      <c r="B1041" s="271">
        <v>40461</v>
      </c>
      <c r="C1041" s="181" t="s">
        <v>283</v>
      </c>
      <c r="D1041" s="181" t="s">
        <v>279</v>
      </c>
      <c r="E1041" s="181">
        <v>35.79</v>
      </c>
      <c r="F1041" s="181">
        <v>304.93</v>
      </c>
      <c r="G1041" s="181">
        <v>76.23</v>
      </c>
      <c r="H1041" s="181">
        <v>381.16</v>
      </c>
      <c r="I1041" s="181">
        <v>34195</v>
      </c>
      <c r="J1041" s="181" t="s">
        <v>280</v>
      </c>
      <c r="K1041" s="181"/>
      <c r="L1041" s="181"/>
      <c r="M1041" s="181"/>
    </row>
    <row r="1042" spans="1:13">
      <c r="A1042" s="181" t="s">
        <v>276</v>
      </c>
      <c r="B1042" s="271">
        <v>40462</v>
      </c>
      <c r="C1042" s="181" t="s">
        <v>282</v>
      </c>
      <c r="D1042" s="181" t="s">
        <v>279</v>
      </c>
      <c r="E1042" s="181">
        <v>23.78</v>
      </c>
      <c r="F1042" s="181">
        <v>201.65</v>
      </c>
      <c r="G1042" s="181">
        <v>50.41</v>
      </c>
      <c r="H1042" s="181">
        <v>252.06</v>
      </c>
      <c r="I1042" s="181">
        <v>33708</v>
      </c>
      <c r="J1042" s="181" t="s">
        <v>280</v>
      </c>
      <c r="K1042" s="181"/>
      <c r="L1042" s="181"/>
      <c r="M1042" s="181"/>
    </row>
    <row r="1043" spans="1:13">
      <c r="A1043" s="181" t="s">
        <v>276</v>
      </c>
      <c r="B1043" s="271">
        <v>40462</v>
      </c>
      <c r="C1043" s="181" t="s">
        <v>287</v>
      </c>
      <c r="D1043" s="181" t="s">
        <v>279</v>
      </c>
      <c r="E1043" s="181">
        <v>33.49</v>
      </c>
      <c r="F1043" s="181">
        <v>284</v>
      </c>
      <c r="G1043" s="181">
        <v>71</v>
      </c>
      <c r="H1043" s="181">
        <v>355</v>
      </c>
      <c r="I1043" s="181">
        <v>34138</v>
      </c>
      <c r="J1043" s="181" t="s">
        <v>280</v>
      </c>
      <c r="K1043" s="181"/>
      <c r="L1043" s="181"/>
      <c r="M1043" s="181"/>
    </row>
    <row r="1044" spans="1:13">
      <c r="A1044" s="181" t="s">
        <v>276</v>
      </c>
      <c r="B1044" s="271">
        <v>40464</v>
      </c>
      <c r="C1044" s="181" t="s">
        <v>289</v>
      </c>
      <c r="D1044" s="181" t="s">
        <v>279</v>
      </c>
      <c r="E1044" s="181">
        <v>28.37</v>
      </c>
      <c r="F1044" s="181">
        <v>242.17</v>
      </c>
      <c r="G1044" s="181">
        <v>60.54</v>
      </c>
      <c r="H1044" s="181">
        <v>302.70999999999998</v>
      </c>
      <c r="I1044" s="181">
        <v>35921</v>
      </c>
      <c r="J1044" s="181" t="s">
        <v>280</v>
      </c>
      <c r="K1044" s="181"/>
      <c r="L1044" s="181"/>
      <c r="M1044" s="181"/>
    </row>
    <row r="1045" spans="1:13">
      <c r="A1045" s="181" t="s">
        <v>276</v>
      </c>
      <c r="B1045" s="271">
        <v>40464</v>
      </c>
      <c r="C1045" s="181" t="s">
        <v>298</v>
      </c>
      <c r="D1045" s="181" t="s">
        <v>279</v>
      </c>
      <c r="E1045" s="181">
        <v>24.6</v>
      </c>
      <c r="F1045" s="181">
        <v>209.98</v>
      </c>
      <c r="G1045" s="181">
        <v>52.49</v>
      </c>
      <c r="H1045" s="181">
        <v>262.47000000000003</v>
      </c>
      <c r="I1045" s="181">
        <v>31955</v>
      </c>
      <c r="J1045" s="181" t="s">
        <v>280</v>
      </c>
      <c r="K1045" s="181"/>
      <c r="L1045" s="181"/>
      <c r="M1045" s="181"/>
    </row>
    <row r="1046" spans="1:13">
      <c r="A1046" s="181" t="s">
        <v>276</v>
      </c>
      <c r="B1046" s="271">
        <v>40464</v>
      </c>
      <c r="C1046" s="181" t="s">
        <v>294</v>
      </c>
      <c r="D1046" s="181" t="s">
        <v>279</v>
      </c>
      <c r="E1046" s="181">
        <v>29.8</v>
      </c>
      <c r="F1046" s="181">
        <v>254.38</v>
      </c>
      <c r="G1046" s="181">
        <v>63.59</v>
      </c>
      <c r="H1046" s="181">
        <v>317.98</v>
      </c>
      <c r="I1046" s="181">
        <v>38154</v>
      </c>
      <c r="J1046" s="181" t="s">
        <v>280</v>
      </c>
      <c r="K1046" s="181"/>
      <c r="L1046" s="181"/>
      <c r="M1046" s="181"/>
    </row>
    <row r="1047" spans="1:13">
      <c r="A1047" s="181" t="s">
        <v>276</v>
      </c>
      <c r="B1047" s="271">
        <v>40465</v>
      </c>
      <c r="C1047" s="181" t="s">
        <v>278</v>
      </c>
      <c r="D1047" s="181" t="s">
        <v>300</v>
      </c>
      <c r="E1047" s="181">
        <v>23.8</v>
      </c>
      <c r="F1047" s="181">
        <v>206.78</v>
      </c>
      <c r="G1047" s="181">
        <v>51.7</v>
      </c>
      <c r="H1047" s="181">
        <v>258.48</v>
      </c>
      <c r="I1047" s="181">
        <v>32728</v>
      </c>
      <c r="J1047" s="181" t="s">
        <v>280</v>
      </c>
      <c r="K1047" s="181"/>
      <c r="L1047" s="181"/>
      <c r="M1047" s="181"/>
    </row>
    <row r="1048" spans="1:13">
      <c r="A1048" s="181" t="s">
        <v>276</v>
      </c>
      <c r="B1048" s="271">
        <v>40465</v>
      </c>
      <c r="C1048" s="181" t="s">
        <v>281</v>
      </c>
      <c r="D1048" s="181" t="s">
        <v>279</v>
      </c>
      <c r="E1048" s="181">
        <v>32.08</v>
      </c>
      <c r="F1048" s="181">
        <v>272.81</v>
      </c>
      <c r="G1048" s="181">
        <v>68.2</v>
      </c>
      <c r="H1048" s="181">
        <v>341.01</v>
      </c>
      <c r="I1048" s="181">
        <v>37402</v>
      </c>
      <c r="J1048" s="181" t="s">
        <v>280</v>
      </c>
      <c r="K1048" s="181"/>
      <c r="L1048" s="181"/>
      <c r="M1048" s="181"/>
    </row>
    <row r="1049" spans="1:13">
      <c r="A1049" s="181" t="s">
        <v>276</v>
      </c>
      <c r="B1049" s="271">
        <v>40465</v>
      </c>
      <c r="C1049" s="181" t="s">
        <v>297</v>
      </c>
      <c r="D1049" s="181" t="s">
        <v>279</v>
      </c>
      <c r="E1049" s="181">
        <v>31.72</v>
      </c>
      <c r="F1049" s="181">
        <v>269.74</v>
      </c>
      <c r="G1049" s="181">
        <v>67.44</v>
      </c>
      <c r="H1049" s="181">
        <v>337.18</v>
      </c>
      <c r="I1049" s="181">
        <v>32676</v>
      </c>
      <c r="J1049" s="181" t="s">
        <v>280</v>
      </c>
      <c r="K1049" s="181"/>
      <c r="L1049" s="181"/>
      <c r="M1049" s="181"/>
    </row>
    <row r="1050" spans="1:13">
      <c r="A1050" s="181" t="s">
        <v>276</v>
      </c>
      <c r="B1050" s="271">
        <v>40466</v>
      </c>
      <c r="C1050" s="181" t="s">
        <v>285</v>
      </c>
      <c r="D1050" s="181" t="s">
        <v>279</v>
      </c>
      <c r="E1050" s="181">
        <v>35.82</v>
      </c>
      <c r="F1050" s="181">
        <v>304.61</v>
      </c>
      <c r="G1050" s="181">
        <v>76.150000000000006</v>
      </c>
      <c r="H1050" s="181">
        <v>380.76</v>
      </c>
      <c r="I1050" s="181">
        <v>33156</v>
      </c>
      <c r="J1050" s="181" t="s">
        <v>280</v>
      </c>
      <c r="K1050" s="181"/>
      <c r="L1050" s="181"/>
      <c r="M1050" s="181"/>
    </row>
    <row r="1051" spans="1:13">
      <c r="A1051" s="181" t="s">
        <v>276</v>
      </c>
      <c r="B1051" s="271">
        <v>40466</v>
      </c>
      <c r="C1051" s="181" t="s">
        <v>291</v>
      </c>
      <c r="D1051" s="181" t="s">
        <v>279</v>
      </c>
      <c r="E1051" s="181">
        <v>32.61</v>
      </c>
      <c r="F1051" s="181">
        <v>277.32</v>
      </c>
      <c r="G1051" s="181">
        <v>69.33</v>
      </c>
      <c r="H1051" s="181">
        <v>346.65</v>
      </c>
      <c r="I1051" s="181">
        <v>36411</v>
      </c>
      <c r="J1051" s="181" t="s">
        <v>280</v>
      </c>
      <c r="K1051" s="181"/>
      <c r="L1051" s="181"/>
      <c r="M1051" s="181"/>
    </row>
    <row r="1052" spans="1:13">
      <c r="A1052" s="181" t="s">
        <v>276</v>
      </c>
      <c r="B1052" s="271">
        <v>40467</v>
      </c>
      <c r="C1052" s="181" t="s">
        <v>286</v>
      </c>
      <c r="D1052" s="181" t="s">
        <v>279</v>
      </c>
      <c r="E1052" s="181">
        <v>25.46</v>
      </c>
      <c r="F1052" s="181">
        <v>217.32</v>
      </c>
      <c r="G1052" s="181">
        <v>54.33</v>
      </c>
      <c r="H1052" s="181">
        <v>271.64999999999998</v>
      </c>
      <c r="I1052" s="181">
        <v>34237</v>
      </c>
      <c r="J1052" s="181" t="s">
        <v>280</v>
      </c>
      <c r="K1052" s="181"/>
      <c r="L1052" s="181"/>
      <c r="M1052" s="181"/>
    </row>
    <row r="1053" spans="1:13">
      <c r="A1053" s="181" t="s">
        <v>276</v>
      </c>
      <c r="B1053" s="271">
        <v>40467</v>
      </c>
      <c r="C1053" s="181" t="s">
        <v>298</v>
      </c>
      <c r="D1053" s="181" t="s">
        <v>279</v>
      </c>
      <c r="E1053" s="181">
        <v>32.06</v>
      </c>
      <c r="F1053" s="181">
        <v>273.66000000000003</v>
      </c>
      <c r="G1053" s="181">
        <v>68.42</v>
      </c>
      <c r="H1053" s="181">
        <v>342.08</v>
      </c>
      <c r="I1053" s="181">
        <v>32450</v>
      </c>
      <c r="J1053" s="181" t="s">
        <v>280</v>
      </c>
      <c r="K1053" s="181"/>
      <c r="L1053" s="181"/>
      <c r="M1053" s="181"/>
    </row>
    <row r="1054" spans="1:13">
      <c r="A1054" s="181" t="s">
        <v>276</v>
      </c>
      <c r="B1054" s="271">
        <v>40468</v>
      </c>
      <c r="C1054" s="181" t="s">
        <v>289</v>
      </c>
      <c r="D1054" s="181" t="s">
        <v>296</v>
      </c>
      <c r="E1054" s="181">
        <v>30.6</v>
      </c>
      <c r="F1054" s="181">
        <v>259.98</v>
      </c>
      <c r="G1054" s="181">
        <v>65</v>
      </c>
      <c r="H1054" s="181">
        <v>324.98</v>
      </c>
      <c r="I1054" s="181">
        <v>36100</v>
      </c>
      <c r="J1054" s="181" t="s">
        <v>280</v>
      </c>
      <c r="K1054" s="181"/>
      <c r="L1054" s="181"/>
      <c r="M1054" s="181"/>
    </row>
    <row r="1055" spans="1:13">
      <c r="A1055" s="181" t="s">
        <v>276</v>
      </c>
      <c r="B1055" s="271">
        <v>40468</v>
      </c>
      <c r="C1055" s="181" t="s">
        <v>287</v>
      </c>
      <c r="D1055" s="181" t="s">
        <v>279</v>
      </c>
      <c r="E1055" s="181">
        <v>30.94</v>
      </c>
      <c r="F1055" s="181">
        <v>263.61</v>
      </c>
      <c r="G1055" s="181">
        <v>65.900000000000006</v>
      </c>
      <c r="H1055" s="181">
        <v>329.51</v>
      </c>
      <c r="I1055" s="181">
        <v>34620</v>
      </c>
      <c r="J1055" s="181" t="s">
        <v>280</v>
      </c>
      <c r="K1055" s="181"/>
      <c r="L1055" s="181"/>
      <c r="M1055" s="181"/>
    </row>
    <row r="1056" spans="1:13">
      <c r="A1056" s="181" t="s">
        <v>276</v>
      </c>
      <c r="B1056" s="271">
        <v>40469</v>
      </c>
      <c r="C1056" s="181" t="s">
        <v>290</v>
      </c>
      <c r="D1056" s="181" t="s">
        <v>279</v>
      </c>
      <c r="E1056" s="181">
        <v>31.2</v>
      </c>
      <c r="F1056" s="181">
        <v>265.82</v>
      </c>
      <c r="G1056" s="181">
        <v>66.45</v>
      </c>
      <c r="H1056" s="181">
        <v>332.27</v>
      </c>
      <c r="I1056" s="181">
        <v>34661</v>
      </c>
      <c r="J1056" s="181" t="s">
        <v>280</v>
      </c>
      <c r="K1056" s="181"/>
      <c r="L1056" s="181"/>
      <c r="M1056" s="181"/>
    </row>
    <row r="1057" spans="1:13">
      <c r="A1057" s="181" t="s">
        <v>276</v>
      </c>
      <c r="B1057" s="271">
        <v>40470</v>
      </c>
      <c r="C1057" s="181" t="s">
        <v>298</v>
      </c>
      <c r="D1057" s="181" t="s">
        <v>279</v>
      </c>
      <c r="E1057" s="181">
        <v>29.98</v>
      </c>
      <c r="F1057" s="181">
        <v>255.42</v>
      </c>
      <c r="G1057" s="181">
        <v>63.85</v>
      </c>
      <c r="H1057" s="181">
        <v>319.27</v>
      </c>
      <c r="I1057" s="181">
        <v>32936</v>
      </c>
      <c r="J1057" s="181" t="s">
        <v>280</v>
      </c>
      <c r="K1057" s="181"/>
      <c r="L1057" s="181"/>
      <c r="M1057" s="181"/>
    </row>
    <row r="1058" spans="1:13">
      <c r="A1058" s="181" t="s">
        <v>276</v>
      </c>
      <c r="B1058" s="271">
        <v>40470</v>
      </c>
      <c r="C1058" s="181" t="s">
        <v>294</v>
      </c>
      <c r="D1058" s="181" t="s">
        <v>279</v>
      </c>
      <c r="E1058" s="181">
        <v>30.5</v>
      </c>
      <c r="F1058" s="181">
        <v>259.86</v>
      </c>
      <c r="G1058" s="181">
        <v>64.97</v>
      </c>
      <c r="H1058" s="181">
        <v>324.83</v>
      </c>
      <c r="I1058" s="181">
        <v>38626</v>
      </c>
      <c r="J1058" s="181" t="s">
        <v>280</v>
      </c>
      <c r="K1058" s="181"/>
      <c r="L1058" s="181"/>
      <c r="M1058" s="181"/>
    </row>
    <row r="1059" spans="1:13">
      <c r="A1059" s="181" t="s">
        <v>276</v>
      </c>
      <c r="B1059" s="271">
        <v>40471</v>
      </c>
      <c r="C1059" s="181" t="s">
        <v>297</v>
      </c>
      <c r="D1059" s="181" t="s">
        <v>279</v>
      </c>
      <c r="E1059" s="181">
        <v>30.72</v>
      </c>
      <c r="F1059" s="181">
        <v>264.19</v>
      </c>
      <c r="G1059" s="181">
        <v>66.05</v>
      </c>
      <c r="H1059" s="181">
        <v>330.24</v>
      </c>
      <c r="I1059" s="181">
        <v>33119</v>
      </c>
      <c r="J1059" s="181" t="s">
        <v>280</v>
      </c>
      <c r="K1059" s="181"/>
      <c r="L1059" s="181"/>
      <c r="M1059" s="181"/>
    </row>
    <row r="1060" spans="1:13">
      <c r="A1060" s="181" t="s">
        <v>276</v>
      </c>
      <c r="B1060" s="271">
        <v>40472</v>
      </c>
      <c r="C1060" s="181" t="s">
        <v>285</v>
      </c>
      <c r="D1060" s="181" t="s">
        <v>279</v>
      </c>
      <c r="E1060" s="181">
        <v>34.69</v>
      </c>
      <c r="F1060" s="181">
        <v>295.56</v>
      </c>
      <c r="G1060" s="181">
        <v>73.89</v>
      </c>
      <c r="H1060" s="181">
        <v>369.45</v>
      </c>
      <c r="I1060" s="181">
        <v>34041</v>
      </c>
      <c r="J1060" s="181" t="s">
        <v>280</v>
      </c>
      <c r="K1060" s="181"/>
      <c r="L1060" s="181"/>
      <c r="M1060" s="181"/>
    </row>
    <row r="1061" spans="1:13">
      <c r="A1061" s="181" t="s">
        <v>276</v>
      </c>
      <c r="B1061" s="271">
        <v>40472</v>
      </c>
      <c r="C1061" s="181" t="s">
        <v>278</v>
      </c>
      <c r="D1061" s="181" t="s">
        <v>279</v>
      </c>
      <c r="E1061" s="181">
        <v>30.1</v>
      </c>
      <c r="F1061" s="181">
        <v>258.86</v>
      </c>
      <c r="G1061" s="181">
        <v>64.72</v>
      </c>
      <c r="H1061" s="181">
        <v>323.58</v>
      </c>
      <c r="I1061" s="181">
        <v>33553</v>
      </c>
      <c r="J1061" s="181" t="s">
        <v>280</v>
      </c>
      <c r="K1061" s="181"/>
      <c r="L1061" s="181"/>
      <c r="M1061" s="181"/>
    </row>
    <row r="1062" spans="1:13">
      <c r="A1062" s="181" t="s">
        <v>276</v>
      </c>
      <c r="B1062" s="271">
        <v>40472</v>
      </c>
      <c r="C1062" s="181" t="s">
        <v>282</v>
      </c>
      <c r="D1062" s="181" t="s">
        <v>279</v>
      </c>
      <c r="E1062" s="181">
        <v>34.83</v>
      </c>
      <c r="F1062" s="181">
        <v>296.75</v>
      </c>
      <c r="G1062" s="181">
        <v>74.19</v>
      </c>
      <c r="H1062" s="181">
        <v>370.94</v>
      </c>
      <c r="I1062" s="181">
        <v>34176</v>
      </c>
      <c r="J1062" s="181" t="s">
        <v>280</v>
      </c>
      <c r="K1062" s="181"/>
      <c r="L1062" s="181"/>
      <c r="M1062" s="181"/>
    </row>
    <row r="1063" spans="1:13">
      <c r="A1063" s="181" t="s">
        <v>276</v>
      </c>
      <c r="B1063" s="271">
        <v>40473</v>
      </c>
      <c r="C1063" s="181" t="s">
        <v>289</v>
      </c>
      <c r="D1063" s="181" t="s">
        <v>279</v>
      </c>
      <c r="E1063" s="181">
        <v>26.6</v>
      </c>
      <c r="F1063" s="181">
        <v>225.57</v>
      </c>
      <c r="G1063" s="181">
        <v>56.39</v>
      </c>
      <c r="H1063" s="181">
        <v>281.95999999999998</v>
      </c>
      <c r="I1063" s="181">
        <v>36257</v>
      </c>
      <c r="J1063" s="181" t="s">
        <v>280</v>
      </c>
      <c r="K1063" s="181"/>
      <c r="L1063" s="181"/>
      <c r="M1063" s="181"/>
    </row>
    <row r="1064" spans="1:13">
      <c r="A1064" s="181" t="s">
        <v>276</v>
      </c>
      <c r="B1064" s="271">
        <v>40474</v>
      </c>
      <c r="C1064" s="181" t="s">
        <v>297</v>
      </c>
      <c r="D1064" s="181" t="s">
        <v>279</v>
      </c>
      <c r="E1064" s="181">
        <v>27.44</v>
      </c>
      <c r="F1064" s="181">
        <v>232.03</v>
      </c>
      <c r="G1064" s="181">
        <v>58.01</v>
      </c>
      <c r="H1064" s="181">
        <v>290.04000000000002</v>
      </c>
      <c r="I1064" s="181">
        <v>33542</v>
      </c>
      <c r="J1064" s="181" t="s">
        <v>280</v>
      </c>
      <c r="K1064" s="181"/>
      <c r="L1064" s="181"/>
      <c r="M1064" s="181"/>
    </row>
    <row r="1065" spans="1:13">
      <c r="A1065" s="181" t="s">
        <v>276</v>
      </c>
      <c r="B1065" s="271">
        <v>40474</v>
      </c>
      <c r="C1065" s="181" t="s">
        <v>294</v>
      </c>
      <c r="D1065" s="181" t="s">
        <v>279</v>
      </c>
      <c r="E1065" s="181">
        <v>29.11</v>
      </c>
      <c r="F1065" s="181">
        <v>246.85</v>
      </c>
      <c r="G1065" s="181">
        <v>61.71</v>
      </c>
      <c r="H1065" s="181">
        <v>308.56</v>
      </c>
      <c r="I1065" s="181">
        <v>39200</v>
      </c>
      <c r="J1065" s="181" t="s">
        <v>280</v>
      </c>
      <c r="K1065" s="181"/>
      <c r="L1065" s="181"/>
      <c r="M1065" s="181"/>
    </row>
    <row r="1066" spans="1:13">
      <c r="A1066" s="181" t="s">
        <v>276</v>
      </c>
      <c r="B1066" s="271">
        <v>40474</v>
      </c>
      <c r="C1066" s="181" t="s">
        <v>291</v>
      </c>
      <c r="D1066" s="181" t="s">
        <v>296</v>
      </c>
      <c r="E1066" s="181">
        <v>30.18</v>
      </c>
      <c r="F1066" s="181">
        <v>255.2</v>
      </c>
      <c r="G1066" s="181">
        <v>63.8</v>
      </c>
      <c r="H1066" s="181">
        <v>319</v>
      </c>
      <c r="I1066" s="181">
        <v>36873</v>
      </c>
      <c r="J1066" s="181" t="s">
        <v>280</v>
      </c>
      <c r="K1066" s="181"/>
      <c r="L1066" s="181"/>
      <c r="M1066" s="181"/>
    </row>
    <row r="1067" spans="1:13">
      <c r="A1067" s="181" t="s">
        <v>276</v>
      </c>
      <c r="B1067" s="271">
        <v>40475</v>
      </c>
      <c r="C1067" s="181" t="s">
        <v>281</v>
      </c>
      <c r="D1067" s="181" t="s">
        <v>279</v>
      </c>
      <c r="E1067" s="181">
        <v>34.78</v>
      </c>
      <c r="F1067" s="181">
        <v>293.54000000000002</v>
      </c>
      <c r="G1067" s="181">
        <v>73.39</v>
      </c>
      <c r="H1067" s="181">
        <v>366.93</v>
      </c>
      <c r="I1067" s="181">
        <v>37908</v>
      </c>
      <c r="J1067" s="181" t="s">
        <v>280</v>
      </c>
      <c r="K1067" s="181"/>
      <c r="L1067" s="181"/>
      <c r="M1067" s="181"/>
    </row>
    <row r="1068" spans="1:13">
      <c r="A1068" s="181" t="s">
        <v>276</v>
      </c>
      <c r="B1068" s="271">
        <v>40475</v>
      </c>
      <c r="C1068" s="181" t="s">
        <v>289</v>
      </c>
      <c r="D1068" s="181" t="s">
        <v>279</v>
      </c>
      <c r="E1068" s="181">
        <v>28.03</v>
      </c>
      <c r="F1068" s="181">
        <v>236.57</v>
      </c>
      <c r="G1068" s="181">
        <v>59.14</v>
      </c>
      <c r="H1068" s="181">
        <v>295.70999999999998</v>
      </c>
      <c r="I1068" s="181">
        <v>36427</v>
      </c>
      <c r="J1068" s="181" t="s">
        <v>280</v>
      </c>
      <c r="K1068" s="181"/>
      <c r="L1068" s="181"/>
      <c r="M1068" s="181"/>
    </row>
    <row r="1069" spans="1:13">
      <c r="A1069" s="181" t="s">
        <v>276</v>
      </c>
      <c r="B1069" s="271">
        <v>40476</v>
      </c>
      <c r="C1069" s="181" t="s">
        <v>286</v>
      </c>
      <c r="D1069" s="181" t="s">
        <v>279</v>
      </c>
      <c r="E1069" s="181">
        <v>26.28</v>
      </c>
      <c r="F1069" s="181">
        <v>221.8</v>
      </c>
      <c r="G1069" s="181">
        <v>55.45</v>
      </c>
      <c r="H1069" s="181">
        <v>277.25</v>
      </c>
      <c r="I1069" s="181">
        <v>34794</v>
      </c>
      <c r="J1069" s="181" t="s">
        <v>280</v>
      </c>
      <c r="K1069" s="181"/>
      <c r="L1069" s="181"/>
      <c r="M1069" s="181"/>
    </row>
    <row r="1070" spans="1:13">
      <c r="A1070" s="181" t="s">
        <v>276</v>
      </c>
      <c r="B1070" s="271">
        <v>40476</v>
      </c>
      <c r="C1070" s="181" t="s">
        <v>298</v>
      </c>
      <c r="D1070" s="181" t="s">
        <v>296</v>
      </c>
      <c r="E1070" s="181">
        <v>32.75</v>
      </c>
      <c r="F1070" s="181">
        <v>275.62</v>
      </c>
      <c r="G1070" s="181">
        <v>68.91</v>
      </c>
      <c r="H1070" s="181">
        <v>344.52</v>
      </c>
      <c r="I1070" s="181">
        <v>33418</v>
      </c>
      <c r="J1070" s="181" t="s">
        <v>280</v>
      </c>
      <c r="K1070" s="181"/>
      <c r="L1070" s="181"/>
      <c r="M1070" s="181"/>
    </row>
    <row r="1071" spans="1:13">
      <c r="A1071" s="181" t="s">
        <v>276</v>
      </c>
      <c r="B1071" s="271">
        <v>40476</v>
      </c>
      <c r="C1071" s="181" t="s">
        <v>294</v>
      </c>
      <c r="D1071" s="181" t="s">
        <v>279</v>
      </c>
      <c r="E1071" s="181">
        <v>32.869999999999997</v>
      </c>
      <c r="F1071" s="181">
        <v>277.42</v>
      </c>
      <c r="G1071" s="181">
        <v>69.36</v>
      </c>
      <c r="H1071" s="181">
        <v>346.78</v>
      </c>
      <c r="I1071" s="181">
        <v>39585</v>
      </c>
      <c r="J1071" s="181" t="s">
        <v>280</v>
      </c>
      <c r="K1071" s="181"/>
      <c r="L1071" s="181"/>
      <c r="M1071" s="181"/>
    </row>
    <row r="1072" spans="1:13">
      <c r="A1072" s="181" t="s">
        <v>276</v>
      </c>
      <c r="B1072" s="271">
        <v>40476</v>
      </c>
      <c r="C1072" s="181" t="s">
        <v>283</v>
      </c>
      <c r="D1072" s="181" t="s">
        <v>279</v>
      </c>
      <c r="E1072" s="181">
        <v>35.11</v>
      </c>
      <c r="F1072" s="181">
        <v>296.33</v>
      </c>
      <c r="G1072" s="181">
        <v>74.08</v>
      </c>
      <c r="H1072" s="181">
        <v>370.41</v>
      </c>
      <c r="I1072" s="181">
        <v>34737</v>
      </c>
      <c r="J1072" s="181" t="s">
        <v>280</v>
      </c>
      <c r="K1072" s="181"/>
      <c r="L1072" s="181"/>
      <c r="M1072" s="181"/>
    </row>
    <row r="1073" spans="1:13">
      <c r="A1073" s="181" t="s">
        <v>276</v>
      </c>
      <c r="B1073" s="271">
        <v>40477</v>
      </c>
      <c r="C1073" s="181" t="s">
        <v>278</v>
      </c>
      <c r="D1073" s="181" t="s">
        <v>279</v>
      </c>
      <c r="E1073" s="181">
        <v>2.5099999999999998</v>
      </c>
      <c r="F1073" s="181">
        <v>21.22</v>
      </c>
      <c r="G1073" s="181">
        <v>5.3</v>
      </c>
      <c r="H1073" s="181">
        <v>26.52</v>
      </c>
      <c r="I1073" s="181">
        <v>33553</v>
      </c>
      <c r="J1073" s="181" t="s">
        <v>280</v>
      </c>
      <c r="K1073" s="181"/>
      <c r="L1073" s="181"/>
      <c r="M1073" s="181"/>
    </row>
    <row r="1074" spans="1:13">
      <c r="A1074" s="181" t="s">
        <v>276</v>
      </c>
      <c r="B1074" s="271">
        <v>40477</v>
      </c>
      <c r="C1074" s="181" t="s">
        <v>278</v>
      </c>
      <c r="D1074" s="181" t="s">
        <v>279</v>
      </c>
      <c r="E1074" s="181">
        <v>24.31</v>
      </c>
      <c r="F1074" s="181">
        <v>205.56</v>
      </c>
      <c r="G1074" s="181">
        <v>51.39</v>
      </c>
      <c r="H1074" s="181">
        <v>256.95</v>
      </c>
      <c r="I1074" s="181">
        <v>33553</v>
      </c>
      <c r="J1074" s="181" t="s">
        <v>280</v>
      </c>
      <c r="K1074" s="181"/>
      <c r="L1074" s="181"/>
      <c r="M1074" s="181"/>
    </row>
    <row r="1075" spans="1:13">
      <c r="A1075" s="181" t="s">
        <v>276</v>
      </c>
      <c r="B1075" s="271">
        <v>40477</v>
      </c>
      <c r="C1075" s="181" t="s">
        <v>290</v>
      </c>
      <c r="D1075" s="181" t="s">
        <v>279</v>
      </c>
      <c r="E1075" s="181">
        <v>30.54</v>
      </c>
      <c r="F1075" s="181">
        <v>258.24</v>
      </c>
      <c r="G1075" s="181">
        <v>64.56</v>
      </c>
      <c r="H1075" s="181">
        <v>322.8</v>
      </c>
      <c r="I1075" s="181">
        <v>35070</v>
      </c>
      <c r="J1075" s="181" t="s">
        <v>280</v>
      </c>
      <c r="K1075" s="181"/>
      <c r="L1075" s="181"/>
      <c r="M1075" s="181"/>
    </row>
    <row r="1076" spans="1:13">
      <c r="A1076" s="181" t="s">
        <v>276</v>
      </c>
      <c r="B1076" s="271">
        <v>40478</v>
      </c>
      <c r="C1076" s="181" t="s">
        <v>285</v>
      </c>
      <c r="D1076" s="181" t="s">
        <v>279</v>
      </c>
      <c r="E1076" s="181">
        <v>26.97</v>
      </c>
      <c r="F1076" s="181">
        <v>229.35</v>
      </c>
      <c r="G1076" s="181">
        <v>57.34</v>
      </c>
      <c r="H1076" s="181">
        <v>286.69</v>
      </c>
      <c r="I1076" s="181">
        <v>34408</v>
      </c>
      <c r="J1076" s="181" t="s">
        <v>280</v>
      </c>
      <c r="K1076" s="181"/>
      <c r="L1076" s="181"/>
      <c r="M1076" s="181"/>
    </row>
    <row r="1077" spans="1:13">
      <c r="A1077" s="181" t="s">
        <v>276</v>
      </c>
      <c r="B1077" s="271">
        <v>40478</v>
      </c>
      <c r="C1077" s="181" t="s">
        <v>297</v>
      </c>
      <c r="D1077" s="181" t="s">
        <v>279</v>
      </c>
      <c r="E1077" s="181">
        <v>24.07</v>
      </c>
      <c r="F1077" s="181">
        <v>204.69</v>
      </c>
      <c r="G1077" s="181">
        <v>51.17</v>
      </c>
      <c r="H1077" s="181">
        <v>255.86</v>
      </c>
      <c r="I1077" s="181">
        <v>33863</v>
      </c>
      <c r="J1077" s="181" t="s">
        <v>280</v>
      </c>
      <c r="K1077" s="181"/>
      <c r="L1077" s="181"/>
      <c r="M1077" s="181"/>
    </row>
    <row r="1078" spans="1:13">
      <c r="A1078" s="181" t="s">
        <v>276</v>
      </c>
      <c r="B1078" s="271">
        <v>40479</v>
      </c>
      <c r="C1078" s="181" t="s">
        <v>287</v>
      </c>
      <c r="D1078" s="181" t="s">
        <v>300</v>
      </c>
      <c r="E1078" s="181">
        <v>36</v>
      </c>
      <c r="F1078" s="181">
        <v>312.77</v>
      </c>
      <c r="G1078" s="181">
        <v>78.19</v>
      </c>
      <c r="H1078" s="181">
        <v>390.96</v>
      </c>
      <c r="I1078" s="181">
        <v>35182</v>
      </c>
      <c r="J1078" s="181" t="s">
        <v>280</v>
      </c>
      <c r="K1078" s="181"/>
      <c r="L1078" s="181"/>
      <c r="M1078" s="181"/>
    </row>
    <row r="1079" spans="1:13">
      <c r="A1079" s="181" t="s">
        <v>276</v>
      </c>
      <c r="B1079" s="271">
        <v>40480</v>
      </c>
      <c r="C1079" s="181" t="s">
        <v>289</v>
      </c>
      <c r="D1079" s="181" t="s">
        <v>279</v>
      </c>
      <c r="E1079" s="181">
        <v>23.89</v>
      </c>
      <c r="F1079" s="181">
        <v>203.54</v>
      </c>
      <c r="G1079" s="181">
        <v>50.88</v>
      </c>
      <c r="H1079" s="181">
        <v>254.42</v>
      </c>
      <c r="I1079" s="181">
        <v>36572</v>
      </c>
      <c r="J1079" s="181" t="s">
        <v>280</v>
      </c>
      <c r="K1079" s="181"/>
      <c r="L1079" s="181"/>
      <c r="M1079" s="181"/>
    </row>
    <row r="1080" spans="1:13">
      <c r="A1080" s="181" t="s">
        <v>276</v>
      </c>
      <c r="B1080" s="271">
        <v>40481</v>
      </c>
      <c r="C1080" s="181" t="s">
        <v>298</v>
      </c>
      <c r="D1080" s="181" t="s">
        <v>279</v>
      </c>
      <c r="E1080" s="181">
        <v>30.59</v>
      </c>
      <c r="F1080" s="181">
        <v>260.62</v>
      </c>
      <c r="G1080" s="181">
        <v>65.16</v>
      </c>
      <c r="H1080" s="181">
        <v>325.77</v>
      </c>
      <c r="I1080" s="181">
        <v>33878</v>
      </c>
      <c r="J1080" s="181" t="s">
        <v>280</v>
      </c>
      <c r="K1080" s="181"/>
      <c r="L1080" s="181"/>
      <c r="M1080" s="181"/>
    </row>
    <row r="1081" spans="1:13">
      <c r="A1081" s="181" t="s">
        <v>276</v>
      </c>
      <c r="B1081" s="271">
        <v>40481</v>
      </c>
      <c r="C1081" s="181" t="s">
        <v>291</v>
      </c>
      <c r="D1081" s="181" t="s">
        <v>279</v>
      </c>
      <c r="E1081" s="181">
        <v>37.479999999999997</v>
      </c>
      <c r="F1081" s="181">
        <v>319.33</v>
      </c>
      <c r="G1081" s="181">
        <v>79.83</v>
      </c>
      <c r="H1081" s="181">
        <v>399.16</v>
      </c>
      <c r="I1081" s="181">
        <v>37439</v>
      </c>
      <c r="J1081" s="181" t="s">
        <v>280</v>
      </c>
      <c r="K1081" s="181"/>
      <c r="L1081" s="181"/>
      <c r="M1081" s="181"/>
    </row>
    <row r="1082" spans="1:13">
      <c r="A1082" s="181" t="s">
        <v>276</v>
      </c>
      <c r="B1082" s="271">
        <v>40482</v>
      </c>
      <c r="C1082" s="181" t="s">
        <v>278</v>
      </c>
      <c r="D1082" s="181" t="s">
        <v>279</v>
      </c>
      <c r="E1082" s="181">
        <v>34.47</v>
      </c>
      <c r="F1082" s="181">
        <v>294.23</v>
      </c>
      <c r="G1082" s="181">
        <v>73.56</v>
      </c>
      <c r="H1082" s="181">
        <v>367.79</v>
      </c>
      <c r="I1082" s="181">
        <v>34088</v>
      </c>
      <c r="J1082" s="181" t="s">
        <v>280</v>
      </c>
      <c r="K1082" s="181"/>
      <c r="L1082" s="181"/>
      <c r="M1082" s="181"/>
    </row>
    <row r="1083" spans="1:13">
      <c r="A1083" s="181" t="s">
        <v>276</v>
      </c>
      <c r="B1083" s="271">
        <v>40482</v>
      </c>
      <c r="C1083" s="181" t="s">
        <v>282</v>
      </c>
      <c r="D1083" s="181" t="s">
        <v>279</v>
      </c>
      <c r="E1083" s="181">
        <v>29.53</v>
      </c>
      <c r="F1083" s="181">
        <v>252.07</v>
      </c>
      <c r="G1083" s="181">
        <v>63.02</v>
      </c>
      <c r="H1083" s="181">
        <v>315.08999999999997</v>
      </c>
      <c r="I1083" s="181">
        <v>34595</v>
      </c>
      <c r="J1083" s="181" t="s">
        <v>280</v>
      </c>
      <c r="K1083" s="181"/>
      <c r="L1083" s="181"/>
      <c r="M1083" s="181"/>
    </row>
    <row r="1084" spans="1:13">
      <c r="A1084" s="181" t="s">
        <v>276</v>
      </c>
      <c r="B1084" s="271">
        <v>40482</v>
      </c>
      <c r="C1084" s="181" t="s">
        <v>286</v>
      </c>
      <c r="D1084" s="181" t="s">
        <v>296</v>
      </c>
      <c r="E1084" s="181">
        <v>18</v>
      </c>
      <c r="F1084" s="181">
        <v>153.22</v>
      </c>
      <c r="G1084" s="181">
        <v>38.299999999999997</v>
      </c>
      <c r="H1084" s="181">
        <v>191.53</v>
      </c>
      <c r="I1084" s="181">
        <v>35865</v>
      </c>
      <c r="J1084" s="181" t="s">
        <v>280</v>
      </c>
      <c r="K1084" s="181"/>
      <c r="L1084" s="181"/>
      <c r="M1084" s="181"/>
    </row>
    <row r="1085" spans="1:13">
      <c r="A1085" s="181" t="s">
        <v>276</v>
      </c>
      <c r="B1085" s="271">
        <v>40485</v>
      </c>
      <c r="C1085" s="181" t="s">
        <v>281</v>
      </c>
      <c r="D1085" s="181" t="s">
        <v>279</v>
      </c>
      <c r="E1085" s="181">
        <v>30.65</v>
      </c>
      <c r="F1085" s="181">
        <v>259.18</v>
      </c>
      <c r="G1085" s="181">
        <v>64.8</v>
      </c>
      <c r="H1085" s="181">
        <v>323.98</v>
      </c>
      <c r="I1085" s="181">
        <v>38388</v>
      </c>
      <c r="J1085" s="181" t="s">
        <v>280</v>
      </c>
      <c r="K1085" s="181"/>
      <c r="L1085" s="181"/>
      <c r="M1085" s="181"/>
    </row>
    <row r="1086" spans="1:13">
      <c r="A1086" s="181" t="s">
        <v>276</v>
      </c>
      <c r="B1086" s="271">
        <v>40486</v>
      </c>
      <c r="C1086" s="181" t="s">
        <v>297</v>
      </c>
      <c r="D1086" s="181" t="s">
        <v>279</v>
      </c>
      <c r="E1086" s="181">
        <v>33.36</v>
      </c>
      <c r="F1086" s="181">
        <v>284.22000000000003</v>
      </c>
      <c r="G1086" s="181">
        <v>71.06</v>
      </c>
      <c r="H1086" s="181">
        <v>355.28</v>
      </c>
      <c r="I1086" s="181">
        <v>34380</v>
      </c>
      <c r="J1086" s="181" t="s">
        <v>280</v>
      </c>
      <c r="K1086" s="181"/>
      <c r="L1086" s="181"/>
      <c r="M1086" s="181"/>
    </row>
    <row r="1087" spans="1:13">
      <c r="A1087" s="181" t="s">
        <v>276</v>
      </c>
      <c r="B1087" s="271">
        <v>40486</v>
      </c>
      <c r="C1087" s="181" t="s">
        <v>286</v>
      </c>
      <c r="D1087" s="181" t="s">
        <v>279</v>
      </c>
      <c r="E1087" s="181">
        <v>22.28</v>
      </c>
      <c r="F1087" s="181">
        <v>189.11</v>
      </c>
      <c r="G1087" s="181">
        <v>47.28</v>
      </c>
      <c r="H1087" s="181">
        <v>236.39</v>
      </c>
      <c r="I1087" s="181">
        <v>37191</v>
      </c>
      <c r="J1087" s="181" t="s">
        <v>280</v>
      </c>
      <c r="K1087" s="181"/>
      <c r="L1087" s="181"/>
      <c r="M1087" s="181"/>
    </row>
    <row r="1088" spans="1:13">
      <c r="A1088" s="181" t="s">
        <v>276</v>
      </c>
      <c r="B1088" s="271">
        <v>40486</v>
      </c>
      <c r="C1088" s="181" t="s">
        <v>298</v>
      </c>
      <c r="D1088" s="181" t="s">
        <v>279</v>
      </c>
      <c r="E1088" s="181">
        <v>33.18</v>
      </c>
      <c r="F1088" s="181">
        <v>282.69</v>
      </c>
      <c r="G1088" s="181">
        <v>70.67</v>
      </c>
      <c r="H1088" s="181">
        <v>353.36</v>
      </c>
      <c r="I1088" s="181">
        <v>34405</v>
      </c>
      <c r="J1088" s="181" t="s">
        <v>280</v>
      </c>
      <c r="K1088" s="181"/>
      <c r="L1088" s="181"/>
      <c r="M1088" s="181"/>
    </row>
    <row r="1089" spans="1:13">
      <c r="A1089" s="181" t="s">
        <v>276</v>
      </c>
      <c r="B1089" s="271">
        <v>40487</v>
      </c>
      <c r="C1089" s="181" t="s">
        <v>285</v>
      </c>
      <c r="D1089" s="181" t="s">
        <v>279</v>
      </c>
      <c r="E1089" s="181">
        <v>35.549999999999997</v>
      </c>
      <c r="F1089" s="181">
        <v>301.74</v>
      </c>
      <c r="G1089" s="181">
        <v>75.44</v>
      </c>
      <c r="H1089" s="181">
        <v>377.18</v>
      </c>
      <c r="I1089" s="181">
        <v>35051</v>
      </c>
      <c r="J1089" s="181" t="s">
        <v>280</v>
      </c>
      <c r="K1089" s="181"/>
      <c r="L1089" s="181"/>
      <c r="M1089" s="181"/>
    </row>
    <row r="1090" spans="1:13">
      <c r="A1090" s="181" t="s">
        <v>276</v>
      </c>
      <c r="B1090" s="271">
        <v>40487</v>
      </c>
      <c r="C1090" s="181" t="s">
        <v>278</v>
      </c>
      <c r="D1090" s="181" t="s">
        <v>279</v>
      </c>
      <c r="E1090" s="181">
        <v>33.17</v>
      </c>
      <c r="F1090" s="181">
        <v>281.55</v>
      </c>
      <c r="G1090" s="181">
        <v>70.39</v>
      </c>
      <c r="H1090" s="181">
        <v>351.94</v>
      </c>
      <c r="I1090" s="181">
        <v>34608</v>
      </c>
      <c r="J1090" s="181" t="s">
        <v>280</v>
      </c>
      <c r="K1090" s="181"/>
      <c r="L1090" s="181"/>
      <c r="M1090" s="181"/>
    </row>
    <row r="1091" spans="1:13">
      <c r="A1091" s="181" t="s">
        <v>276</v>
      </c>
      <c r="B1091" s="271">
        <v>40487</v>
      </c>
      <c r="C1091" s="181" t="s">
        <v>294</v>
      </c>
      <c r="D1091" s="181" t="s">
        <v>279</v>
      </c>
      <c r="E1091" s="181">
        <v>33.89</v>
      </c>
      <c r="F1091" s="181">
        <v>287.66000000000003</v>
      </c>
      <c r="G1091" s="181">
        <v>71.92</v>
      </c>
      <c r="H1091" s="181">
        <v>359.58</v>
      </c>
      <c r="I1091" s="181">
        <v>40346</v>
      </c>
      <c r="J1091" s="181" t="s">
        <v>280</v>
      </c>
      <c r="K1091" s="181"/>
      <c r="L1091" s="181"/>
      <c r="M1091" s="181"/>
    </row>
    <row r="1092" spans="1:13">
      <c r="A1092" s="181" t="s">
        <v>276</v>
      </c>
      <c r="B1092" s="271">
        <v>40488</v>
      </c>
      <c r="C1092" s="181" t="s">
        <v>291</v>
      </c>
      <c r="D1092" s="181" t="s">
        <v>279</v>
      </c>
      <c r="E1092" s="181">
        <v>38.36</v>
      </c>
      <c r="F1092" s="181">
        <v>326.22000000000003</v>
      </c>
      <c r="G1092" s="181">
        <v>81.56</v>
      </c>
      <c r="H1092" s="181">
        <v>407.78</v>
      </c>
      <c r="I1092" s="181">
        <v>38019</v>
      </c>
      <c r="J1092" s="181" t="s">
        <v>280</v>
      </c>
      <c r="K1092" s="181"/>
      <c r="L1092" s="181"/>
      <c r="M1092" s="181"/>
    </row>
    <row r="1093" spans="1:13">
      <c r="A1093" s="181" t="s">
        <v>276</v>
      </c>
      <c r="B1093" s="271">
        <v>40489</v>
      </c>
      <c r="C1093" s="181" t="s">
        <v>278</v>
      </c>
      <c r="D1093" s="181" t="s">
        <v>279</v>
      </c>
      <c r="E1093" s="181">
        <v>28.57</v>
      </c>
      <c r="F1093" s="181">
        <v>243.42</v>
      </c>
      <c r="G1093" s="181">
        <v>60.85</v>
      </c>
      <c r="H1093" s="181">
        <v>304.27</v>
      </c>
      <c r="I1093" s="181">
        <v>35063</v>
      </c>
      <c r="J1093" s="181" t="s">
        <v>280</v>
      </c>
      <c r="K1093" s="181"/>
      <c r="L1093" s="181"/>
      <c r="M1093" s="181"/>
    </row>
    <row r="1094" spans="1:13">
      <c r="A1094" s="181" t="s">
        <v>276</v>
      </c>
      <c r="B1094" s="271">
        <v>40489</v>
      </c>
      <c r="C1094" s="181" t="s">
        <v>289</v>
      </c>
      <c r="D1094" s="181" t="s">
        <v>296</v>
      </c>
      <c r="E1094" s="181">
        <v>25.05</v>
      </c>
      <c r="F1094" s="181">
        <v>212.82</v>
      </c>
      <c r="G1094" s="181">
        <v>53.2</v>
      </c>
      <c r="H1094" s="181">
        <v>266.02</v>
      </c>
      <c r="I1094" s="181">
        <v>36911</v>
      </c>
      <c r="J1094" s="181" t="s">
        <v>280</v>
      </c>
      <c r="K1094" s="181"/>
      <c r="L1094" s="181"/>
      <c r="M1094" s="181"/>
    </row>
    <row r="1095" spans="1:13">
      <c r="A1095" s="181" t="s">
        <v>276</v>
      </c>
      <c r="B1095" s="271">
        <v>40489</v>
      </c>
      <c r="C1095" s="181" t="s">
        <v>290</v>
      </c>
      <c r="D1095" s="181" t="s">
        <v>279</v>
      </c>
      <c r="E1095" s="181">
        <v>36.4</v>
      </c>
      <c r="F1095" s="181">
        <v>309.54000000000002</v>
      </c>
      <c r="G1095" s="181">
        <v>77.39</v>
      </c>
      <c r="H1095" s="181">
        <v>386.93</v>
      </c>
      <c r="I1095" s="181">
        <v>35557</v>
      </c>
      <c r="J1095" s="181" t="s">
        <v>280</v>
      </c>
      <c r="K1095" s="181"/>
      <c r="L1095" s="181"/>
      <c r="M1095" s="181"/>
    </row>
    <row r="1096" spans="1:13">
      <c r="A1096" s="181" t="s">
        <v>276</v>
      </c>
      <c r="B1096" s="271">
        <v>40489</v>
      </c>
      <c r="C1096" s="181" t="s">
        <v>287</v>
      </c>
      <c r="D1096" s="181" t="s">
        <v>279</v>
      </c>
      <c r="E1096" s="181">
        <v>35.200000000000003</v>
      </c>
      <c r="F1096" s="181">
        <v>299.89999999999998</v>
      </c>
      <c r="G1096" s="181">
        <v>74.97</v>
      </c>
      <c r="H1096" s="181">
        <v>374.88</v>
      </c>
      <c r="I1096" s="181">
        <v>35689</v>
      </c>
      <c r="J1096" s="181" t="s">
        <v>280</v>
      </c>
      <c r="K1096" s="181"/>
      <c r="L1096" s="181"/>
      <c r="M1096" s="181"/>
    </row>
    <row r="1097" spans="1:13">
      <c r="A1097" s="181" t="s">
        <v>276</v>
      </c>
      <c r="B1097" s="271">
        <v>40489</v>
      </c>
      <c r="C1097" s="181" t="s">
        <v>298</v>
      </c>
      <c r="D1097" s="181" t="s">
        <v>296</v>
      </c>
      <c r="E1097" s="181">
        <v>27.6</v>
      </c>
      <c r="F1097" s="181">
        <v>234.49</v>
      </c>
      <c r="G1097" s="181">
        <v>58.62</v>
      </c>
      <c r="H1097" s="181">
        <v>293.11</v>
      </c>
      <c r="I1097" s="181">
        <v>34939</v>
      </c>
      <c r="J1097" s="181" t="s">
        <v>280</v>
      </c>
      <c r="K1097" s="181"/>
      <c r="L1097" s="181"/>
      <c r="M1097" s="181"/>
    </row>
    <row r="1098" spans="1:13">
      <c r="A1098" s="181" t="s">
        <v>276</v>
      </c>
      <c r="B1098" s="271">
        <v>40490</v>
      </c>
      <c r="C1098" s="181" t="s">
        <v>281</v>
      </c>
      <c r="D1098" s="181" t="s">
        <v>279</v>
      </c>
      <c r="E1098" s="181">
        <v>32.1</v>
      </c>
      <c r="F1098" s="181">
        <v>273.49</v>
      </c>
      <c r="G1098" s="181">
        <v>68.37</v>
      </c>
      <c r="H1098" s="181">
        <v>341.86</v>
      </c>
      <c r="I1098" s="181">
        <v>38874</v>
      </c>
      <c r="J1098" s="181" t="s">
        <v>280</v>
      </c>
      <c r="K1098" s="181"/>
      <c r="L1098" s="181"/>
      <c r="M1098" s="181"/>
    </row>
    <row r="1099" spans="1:13">
      <c r="A1099" s="181" t="s">
        <v>276</v>
      </c>
      <c r="B1099" s="271">
        <v>40490</v>
      </c>
      <c r="C1099" s="181" t="s">
        <v>282</v>
      </c>
      <c r="D1099" s="181" t="s">
        <v>279</v>
      </c>
      <c r="E1099" s="181">
        <v>22.28</v>
      </c>
      <c r="F1099" s="181">
        <v>189.82</v>
      </c>
      <c r="G1099" s="181">
        <v>47.45</v>
      </c>
      <c r="H1099" s="181">
        <v>237.27</v>
      </c>
      <c r="I1099" s="181">
        <v>34918</v>
      </c>
      <c r="J1099" s="181" t="s">
        <v>280</v>
      </c>
      <c r="K1099" s="181"/>
      <c r="L1099" s="181"/>
      <c r="M1099" s="181"/>
    </row>
    <row r="1100" spans="1:13">
      <c r="A1100" s="181" t="s">
        <v>276</v>
      </c>
      <c r="B1100" s="271">
        <v>40492</v>
      </c>
      <c r="C1100" s="181" t="s">
        <v>285</v>
      </c>
      <c r="D1100" s="181" t="s">
        <v>279</v>
      </c>
      <c r="E1100" s="181">
        <v>14.79</v>
      </c>
      <c r="F1100" s="181">
        <v>126.01</v>
      </c>
      <c r="G1100" s="181">
        <v>31.5</v>
      </c>
      <c r="H1100" s="181">
        <v>157.51</v>
      </c>
      <c r="I1100" s="181">
        <v>35319</v>
      </c>
      <c r="J1100" s="181" t="s">
        <v>280</v>
      </c>
      <c r="K1100" s="181"/>
      <c r="L1100" s="181"/>
      <c r="M1100" s="181"/>
    </row>
    <row r="1101" spans="1:13">
      <c r="A1101" s="181" t="s">
        <v>276</v>
      </c>
      <c r="B1101" s="271">
        <v>40492</v>
      </c>
      <c r="C1101" s="181" t="s">
        <v>278</v>
      </c>
      <c r="D1101" s="181" t="s">
        <v>279</v>
      </c>
      <c r="E1101" s="181">
        <v>29.35</v>
      </c>
      <c r="F1101" s="181">
        <v>250.06</v>
      </c>
      <c r="G1101" s="181">
        <v>62.52</v>
      </c>
      <c r="H1101" s="181">
        <v>312.57</v>
      </c>
      <c r="I1101" s="181">
        <v>35527</v>
      </c>
      <c r="J1101" s="181" t="s">
        <v>280</v>
      </c>
      <c r="K1101" s="181"/>
      <c r="L1101" s="181"/>
      <c r="M1101" s="181"/>
    </row>
    <row r="1102" spans="1:13">
      <c r="A1102" s="181" t="s">
        <v>276</v>
      </c>
      <c r="B1102" s="271">
        <v>40493</v>
      </c>
      <c r="C1102" s="181" t="s">
        <v>298</v>
      </c>
      <c r="D1102" s="181" t="s">
        <v>279</v>
      </c>
      <c r="E1102" s="181">
        <v>32.11</v>
      </c>
      <c r="F1102" s="181">
        <v>274.86</v>
      </c>
      <c r="G1102" s="181">
        <v>68.72</v>
      </c>
      <c r="H1102" s="181">
        <v>343.58</v>
      </c>
      <c r="I1102" s="181">
        <v>35267</v>
      </c>
      <c r="J1102" s="181" t="s">
        <v>280</v>
      </c>
      <c r="K1102" s="181"/>
      <c r="L1102" s="181"/>
      <c r="M1102" s="181"/>
    </row>
    <row r="1103" spans="1:13">
      <c r="A1103" s="181" t="s">
        <v>276</v>
      </c>
      <c r="B1103" s="271">
        <v>40493</v>
      </c>
      <c r="C1103" s="181" t="s">
        <v>283</v>
      </c>
      <c r="D1103" s="181" t="s">
        <v>279</v>
      </c>
      <c r="E1103" s="181">
        <v>36.340000000000003</v>
      </c>
      <c r="F1103" s="181">
        <v>311.06</v>
      </c>
      <c r="G1103" s="181">
        <v>77.77</v>
      </c>
      <c r="H1103" s="181">
        <v>388.82</v>
      </c>
      <c r="I1103" s="181">
        <v>35814</v>
      </c>
      <c r="J1103" s="181" t="s">
        <v>280</v>
      </c>
      <c r="K1103" s="181"/>
      <c r="L1103" s="181"/>
      <c r="M1103" s="181"/>
    </row>
    <row r="1104" spans="1:13">
      <c r="A1104" s="181" t="s">
        <v>276</v>
      </c>
      <c r="B1104" s="271">
        <v>40494</v>
      </c>
      <c r="C1104" s="181" t="s">
        <v>281</v>
      </c>
      <c r="D1104" s="181" t="s">
        <v>279</v>
      </c>
      <c r="E1104" s="181">
        <v>32.39</v>
      </c>
      <c r="F1104" s="181">
        <v>279.85000000000002</v>
      </c>
      <c r="G1104" s="181">
        <v>69.959999999999994</v>
      </c>
      <c r="H1104" s="181">
        <v>349.81</v>
      </c>
      <c r="I1104" s="181">
        <v>39364</v>
      </c>
      <c r="J1104" s="181" t="s">
        <v>280</v>
      </c>
      <c r="K1104" s="181"/>
      <c r="L1104" s="181"/>
      <c r="M1104" s="181"/>
    </row>
    <row r="1105" spans="1:13">
      <c r="A1105" s="181" t="s">
        <v>276</v>
      </c>
      <c r="B1105" s="271">
        <v>40494</v>
      </c>
      <c r="C1105" s="181" t="s">
        <v>286</v>
      </c>
      <c r="D1105" s="181" t="s">
        <v>279</v>
      </c>
      <c r="E1105" s="181">
        <v>36.31</v>
      </c>
      <c r="F1105" s="181">
        <v>310.81</v>
      </c>
      <c r="G1105" s="181">
        <v>77.7</v>
      </c>
      <c r="H1105" s="181">
        <v>388.51</v>
      </c>
      <c r="I1105" s="181">
        <v>37243</v>
      </c>
      <c r="J1105" s="181" t="s">
        <v>280</v>
      </c>
      <c r="K1105" s="181"/>
      <c r="L1105" s="181"/>
      <c r="M1105" s="181"/>
    </row>
    <row r="1106" spans="1:13">
      <c r="A1106" s="181" t="s">
        <v>276</v>
      </c>
      <c r="B1106" s="271">
        <v>40495</v>
      </c>
      <c r="C1106" s="181" t="s">
        <v>285</v>
      </c>
      <c r="D1106" s="181" t="s">
        <v>279</v>
      </c>
      <c r="E1106" s="181">
        <v>32.67</v>
      </c>
      <c r="F1106" s="181">
        <v>283.58</v>
      </c>
      <c r="G1106" s="181">
        <v>70.89</v>
      </c>
      <c r="H1106" s="181">
        <v>354.47</v>
      </c>
      <c r="I1106" s="181">
        <v>35585</v>
      </c>
      <c r="J1106" s="181" t="s">
        <v>280</v>
      </c>
      <c r="K1106" s="181"/>
      <c r="L1106" s="181"/>
      <c r="M1106" s="181"/>
    </row>
    <row r="1107" spans="1:13">
      <c r="A1107" s="181" t="s">
        <v>276</v>
      </c>
      <c r="B1107" s="271">
        <v>40496</v>
      </c>
      <c r="C1107" s="181" t="s">
        <v>278</v>
      </c>
      <c r="D1107" s="181" t="s">
        <v>279</v>
      </c>
      <c r="E1107" s="181">
        <v>26.27</v>
      </c>
      <c r="F1107" s="181">
        <v>228.44</v>
      </c>
      <c r="G1107" s="181">
        <v>57.11</v>
      </c>
      <c r="H1107" s="181">
        <v>285.55</v>
      </c>
      <c r="I1107" s="181">
        <v>35902</v>
      </c>
      <c r="J1107" s="181" t="s">
        <v>280</v>
      </c>
      <c r="K1107" s="181"/>
      <c r="L1107" s="181"/>
      <c r="M1107" s="181"/>
    </row>
    <row r="1108" spans="1:13">
      <c r="A1108" s="181" t="s">
        <v>276</v>
      </c>
      <c r="B1108" s="271">
        <v>40496</v>
      </c>
      <c r="C1108" s="181" t="s">
        <v>289</v>
      </c>
      <c r="D1108" s="181" t="s">
        <v>279</v>
      </c>
      <c r="E1108" s="181">
        <v>30.57</v>
      </c>
      <c r="F1108" s="181">
        <v>265.83999999999997</v>
      </c>
      <c r="G1108" s="181">
        <v>66.459999999999994</v>
      </c>
      <c r="H1108" s="181">
        <v>332.3</v>
      </c>
      <c r="I1108" s="181">
        <v>37333</v>
      </c>
      <c r="J1108" s="181" t="s">
        <v>280</v>
      </c>
      <c r="K1108" s="181"/>
      <c r="L1108" s="181"/>
      <c r="M1108" s="181"/>
    </row>
    <row r="1109" spans="1:13">
      <c r="A1109" s="181" t="s">
        <v>276</v>
      </c>
      <c r="B1109" s="271">
        <v>40496</v>
      </c>
      <c r="C1109" s="181" t="s">
        <v>287</v>
      </c>
      <c r="D1109" s="181" t="s">
        <v>279</v>
      </c>
      <c r="E1109" s="181">
        <v>25.82</v>
      </c>
      <c r="F1109" s="181">
        <v>224.53</v>
      </c>
      <c r="G1109" s="181">
        <v>56.13</v>
      </c>
      <c r="H1109" s="181">
        <v>280.66000000000003</v>
      </c>
      <c r="I1109" s="181">
        <v>36066</v>
      </c>
      <c r="J1109" s="181" t="s">
        <v>280</v>
      </c>
      <c r="K1109" s="181"/>
      <c r="L1109" s="181"/>
      <c r="M1109" s="181"/>
    </row>
    <row r="1110" spans="1:13">
      <c r="A1110" s="181" t="s">
        <v>276</v>
      </c>
      <c r="B1110" s="271">
        <v>40496</v>
      </c>
      <c r="C1110" s="181" t="s">
        <v>294</v>
      </c>
      <c r="D1110" s="181" t="s">
        <v>279</v>
      </c>
      <c r="E1110" s="181">
        <v>29.63</v>
      </c>
      <c r="F1110" s="181">
        <v>257.66000000000003</v>
      </c>
      <c r="G1110" s="181">
        <v>64.42</v>
      </c>
      <c r="H1110" s="181">
        <v>322.08</v>
      </c>
      <c r="I1110" s="181">
        <v>40861</v>
      </c>
      <c r="J1110" s="181" t="s">
        <v>280</v>
      </c>
      <c r="K1110" s="181"/>
      <c r="L1110" s="181"/>
      <c r="M1110" s="181"/>
    </row>
    <row r="1111" spans="1:13">
      <c r="A1111" s="181" t="s">
        <v>276</v>
      </c>
      <c r="B1111" s="271">
        <v>40497</v>
      </c>
      <c r="C1111" s="181" t="s">
        <v>298</v>
      </c>
      <c r="D1111" s="181" t="s">
        <v>279</v>
      </c>
      <c r="E1111" s="181">
        <v>30.67</v>
      </c>
      <c r="F1111" s="181">
        <v>266.7</v>
      </c>
      <c r="G1111" s="181">
        <v>66.67</v>
      </c>
      <c r="H1111" s="181">
        <v>333.38</v>
      </c>
      <c r="I1111" s="181">
        <v>35742</v>
      </c>
      <c r="J1111" s="181" t="s">
        <v>280</v>
      </c>
      <c r="K1111" s="181"/>
      <c r="L1111" s="181"/>
      <c r="M1111" s="181"/>
    </row>
    <row r="1112" spans="1:13">
      <c r="A1112" s="181" t="s">
        <v>276</v>
      </c>
      <c r="B1112" s="271">
        <v>40498</v>
      </c>
      <c r="C1112" s="181" t="s">
        <v>278</v>
      </c>
      <c r="D1112" s="181" t="s">
        <v>279</v>
      </c>
      <c r="E1112" s="181">
        <v>8.06</v>
      </c>
      <c r="F1112" s="181">
        <v>69.760000000000005</v>
      </c>
      <c r="G1112" s="181">
        <v>17.440000000000001</v>
      </c>
      <c r="H1112" s="181">
        <v>87.2</v>
      </c>
      <c r="I1112" s="181">
        <v>36074</v>
      </c>
      <c r="J1112" s="181" t="s">
        <v>280</v>
      </c>
      <c r="K1112" s="181"/>
      <c r="L1112" s="181"/>
      <c r="M1112" s="181"/>
    </row>
    <row r="1113" spans="1:13">
      <c r="A1113" s="181" t="s">
        <v>276</v>
      </c>
      <c r="B1113" s="271">
        <v>40498</v>
      </c>
      <c r="C1113" s="181" t="s">
        <v>297</v>
      </c>
      <c r="D1113" s="181" t="s">
        <v>279</v>
      </c>
      <c r="E1113" s="181">
        <v>26.48</v>
      </c>
      <c r="F1113" s="181">
        <v>229.21</v>
      </c>
      <c r="G1113" s="181">
        <v>57.3</v>
      </c>
      <c r="H1113" s="181">
        <v>286.51</v>
      </c>
      <c r="I1113" s="181">
        <v>34767</v>
      </c>
      <c r="J1113" s="181" t="s">
        <v>280</v>
      </c>
      <c r="K1113" s="181"/>
      <c r="L1113" s="181"/>
      <c r="M1113" s="181"/>
    </row>
    <row r="1114" spans="1:13">
      <c r="A1114" s="181" t="s">
        <v>276</v>
      </c>
      <c r="B1114" s="271">
        <v>40498</v>
      </c>
      <c r="C1114" s="181" t="s">
        <v>290</v>
      </c>
      <c r="D1114" s="181" t="s">
        <v>279</v>
      </c>
      <c r="E1114" s="181">
        <v>15.59</v>
      </c>
      <c r="F1114" s="181">
        <v>134.94</v>
      </c>
      <c r="G1114" s="181">
        <v>33.729999999999997</v>
      </c>
      <c r="H1114" s="181">
        <v>168.68</v>
      </c>
      <c r="I1114" s="181">
        <v>35863</v>
      </c>
      <c r="J1114" s="181" t="s">
        <v>280</v>
      </c>
      <c r="K1114" s="181"/>
      <c r="L1114" s="181"/>
      <c r="M1114" s="181"/>
    </row>
    <row r="1115" spans="1:13">
      <c r="A1115" s="181" t="s">
        <v>276</v>
      </c>
      <c r="B1115" s="271">
        <v>40498</v>
      </c>
      <c r="C1115" s="181" t="s">
        <v>291</v>
      </c>
      <c r="D1115" s="181" t="s">
        <v>279</v>
      </c>
      <c r="E1115" s="181">
        <v>36.159999999999997</v>
      </c>
      <c r="F1115" s="181">
        <v>314.45</v>
      </c>
      <c r="G1115" s="181">
        <v>78.61</v>
      </c>
      <c r="H1115" s="181">
        <v>393.06</v>
      </c>
      <c r="I1115" s="181">
        <v>38562</v>
      </c>
      <c r="J1115" s="181" t="s">
        <v>280</v>
      </c>
      <c r="K1115" s="181"/>
      <c r="L1115" s="181"/>
      <c r="M1115" s="181"/>
    </row>
    <row r="1116" spans="1:13">
      <c r="A1116" s="181" t="s">
        <v>276</v>
      </c>
      <c r="B1116" s="271">
        <v>40499</v>
      </c>
      <c r="C1116" s="181" t="s">
        <v>282</v>
      </c>
      <c r="D1116" s="181" t="s">
        <v>279</v>
      </c>
      <c r="E1116" s="181">
        <v>31.44</v>
      </c>
      <c r="F1116" s="181">
        <v>272.64999999999998</v>
      </c>
      <c r="G1116" s="181">
        <v>68.16</v>
      </c>
      <c r="H1116" s="181">
        <v>340.81</v>
      </c>
      <c r="I1116" s="181">
        <v>35376</v>
      </c>
      <c r="J1116" s="181" t="s">
        <v>280</v>
      </c>
      <c r="K1116" s="181"/>
      <c r="L1116" s="181"/>
      <c r="M1116" s="181"/>
    </row>
    <row r="1117" spans="1:13">
      <c r="A1117" s="181" t="s">
        <v>276</v>
      </c>
      <c r="B1117" s="271">
        <v>40499</v>
      </c>
      <c r="C1117" s="181" t="s">
        <v>289</v>
      </c>
      <c r="D1117" s="181" t="s">
        <v>279</v>
      </c>
      <c r="E1117" s="181">
        <v>19.89</v>
      </c>
      <c r="F1117" s="181">
        <v>172.49</v>
      </c>
      <c r="G1117" s="181">
        <v>43.12</v>
      </c>
      <c r="H1117" s="181">
        <v>215.61</v>
      </c>
      <c r="I1117" s="181">
        <v>37639</v>
      </c>
      <c r="J1117" s="181" t="s">
        <v>280</v>
      </c>
      <c r="K1117" s="181"/>
      <c r="L1117" s="181"/>
      <c r="M1117" s="181"/>
    </row>
    <row r="1118" spans="1:13">
      <c r="A1118" s="181" t="s">
        <v>276</v>
      </c>
      <c r="B1118" s="271">
        <v>40500</v>
      </c>
      <c r="C1118" s="181" t="s">
        <v>278</v>
      </c>
      <c r="D1118" s="181" t="s">
        <v>279</v>
      </c>
      <c r="E1118" s="181">
        <v>23.38</v>
      </c>
      <c r="F1118" s="181">
        <v>200.13</v>
      </c>
      <c r="G1118" s="181">
        <v>50.03</v>
      </c>
      <c r="H1118" s="181">
        <v>250.16</v>
      </c>
      <c r="I1118" s="181">
        <v>36381</v>
      </c>
      <c r="J1118" s="181" t="s">
        <v>280</v>
      </c>
      <c r="K1118" s="181"/>
      <c r="L1118" s="181"/>
      <c r="M1118" s="181"/>
    </row>
    <row r="1119" spans="1:13">
      <c r="A1119" s="181" t="s">
        <v>276</v>
      </c>
      <c r="B1119" s="271">
        <v>40500</v>
      </c>
      <c r="C1119" s="181" t="s">
        <v>286</v>
      </c>
      <c r="D1119" s="181" t="s">
        <v>279</v>
      </c>
      <c r="E1119" s="181">
        <v>21.07</v>
      </c>
      <c r="F1119" s="181">
        <v>180.36</v>
      </c>
      <c r="G1119" s="181">
        <v>45.09</v>
      </c>
      <c r="H1119" s="181">
        <v>225.45</v>
      </c>
      <c r="I1119" s="181">
        <v>37273</v>
      </c>
      <c r="J1119" s="181" t="s">
        <v>280</v>
      </c>
      <c r="K1119" s="181"/>
      <c r="L1119" s="181"/>
      <c r="M1119" s="181"/>
    </row>
    <row r="1120" spans="1:13">
      <c r="A1120" s="181" t="s">
        <v>276</v>
      </c>
      <c r="B1120" s="271">
        <v>40500</v>
      </c>
      <c r="C1120" s="181" t="s">
        <v>298</v>
      </c>
      <c r="D1120" s="181" t="s">
        <v>302</v>
      </c>
      <c r="E1120" s="181">
        <v>0</v>
      </c>
      <c r="F1120" s="181">
        <v>31.2</v>
      </c>
      <c r="G1120" s="181">
        <v>7.8</v>
      </c>
      <c r="H1120" s="181">
        <v>39</v>
      </c>
      <c r="I1120" s="181">
        <v>35755</v>
      </c>
      <c r="J1120" s="181" t="s">
        <v>280</v>
      </c>
      <c r="K1120" s="181"/>
      <c r="L1120" s="181"/>
      <c r="M1120" s="181"/>
    </row>
    <row r="1121" spans="1:13">
      <c r="A1121" s="181" t="s">
        <v>276</v>
      </c>
      <c r="B1121" s="271">
        <v>40501</v>
      </c>
      <c r="C1121" s="181" t="s">
        <v>281</v>
      </c>
      <c r="D1121" s="181" t="s">
        <v>279</v>
      </c>
      <c r="E1121" s="181">
        <v>32.130000000000003</v>
      </c>
      <c r="F1121" s="181">
        <v>275.02999999999997</v>
      </c>
      <c r="G1121" s="181">
        <v>68.760000000000005</v>
      </c>
      <c r="H1121" s="181">
        <v>343.79</v>
      </c>
      <c r="I1121" s="181">
        <v>39842</v>
      </c>
      <c r="J1121" s="181" t="s">
        <v>280</v>
      </c>
      <c r="K1121" s="181"/>
      <c r="L1121" s="181"/>
      <c r="M1121" s="181"/>
    </row>
    <row r="1122" spans="1:13">
      <c r="A1122" s="181" t="s">
        <v>276</v>
      </c>
      <c r="B1122" s="271">
        <v>40502</v>
      </c>
      <c r="C1122" s="181" t="s">
        <v>283</v>
      </c>
      <c r="D1122" s="181" t="s">
        <v>279</v>
      </c>
      <c r="E1122" s="181">
        <v>38.1</v>
      </c>
      <c r="F1122" s="181">
        <v>326.74</v>
      </c>
      <c r="G1122" s="181">
        <v>81.69</v>
      </c>
      <c r="H1122" s="181">
        <v>408.43</v>
      </c>
      <c r="I1122" s="181">
        <v>36381</v>
      </c>
      <c r="J1122" s="181" t="s">
        <v>280</v>
      </c>
      <c r="K1122" s="181"/>
      <c r="L1122" s="181"/>
      <c r="M1122" s="181"/>
    </row>
    <row r="1123" spans="1:13">
      <c r="A1123" s="181" t="s">
        <v>276</v>
      </c>
      <c r="B1123" s="271">
        <v>40503</v>
      </c>
      <c r="C1123" s="181" t="s">
        <v>285</v>
      </c>
      <c r="D1123" s="181" t="s">
        <v>279</v>
      </c>
      <c r="E1123" s="181">
        <v>31.18</v>
      </c>
      <c r="F1123" s="181">
        <v>267.39</v>
      </c>
      <c r="G1123" s="181">
        <v>66.849999999999994</v>
      </c>
      <c r="H1123" s="181">
        <v>334.24</v>
      </c>
      <c r="I1123" s="181">
        <v>36008</v>
      </c>
      <c r="J1123" s="181" t="s">
        <v>280</v>
      </c>
      <c r="K1123" s="181"/>
      <c r="L1123" s="181"/>
      <c r="M1123" s="181"/>
    </row>
    <row r="1124" spans="1:13">
      <c r="A1124" s="181" t="s">
        <v>276</v>
      </c>
      <c r="B1124" s="271">
        <v>40503</v>
      </c>
      <c r="C1124" s="181" t="s">
        <v>278</v>
      </c>
      <c r="D1124" s="181" t="s">
        <v>279</v>
      </c>
      <c r="E1124" s="181">
        <v>26.59</v>
      </c>
      <c r="F1124" s="181">
        <v>228.03</v>
      </c>
      <c r="G1124" s="181">
        <v>57.01</v>
      </c>
      <c r="H1124" s="181">
        <v>285.04000000000002</v>
      </c>
      <c r="I1124" s="181">
        <v>36802</v>
      </c>
      <c r="J1124" s="181" t="s">
        <v>280</v>
      </c>
      <c r="K1124" s="181"/>
      <c r="L1124" s="181"/>
      <c r="M1124" s="181"/>
    </row>
    <row r="1125" spans="1:13">
      <c r="A1125" s="181" t="s">
        <v>276</v>
      </c>
      <c r="B1125" s="271">
        <v>40504</v>
      </c>
      <c r="C1125" s="181" t="s">
        <v>281</v>
      </c>
      <c r="D1125" s="181" t="s">
        <v>279</v>
      </c>
      <c r="E1125" s="181">
        <v>23.68</v>
      </c>
      <c r="F1125" s="181">
        <v>203.46</v>
      </c>
      <c r="G1125" s="181">
        <v>50.87</v>
      </c>
      <c r="H1125" s="181">
        <v>254.33</v>
      </c>
      <c r="I1125" s="181">
        <v>40186</v>
      </c>
      <c r="J1125" s="181" t="s">
        <v>280</v>
      </c>
      <c r="K1125" s="181"/>
      <c r="L1125" s="181"/>
      <c r="M1125" s="181"/>
    </row>
    <row r="1126" spans="1:13">
      <c r="A1126" s="181" t="s">
        <v>276</v>
      </c>
      <c r="B1126" s="271">
        <v>40504</v>
      </c>
      <c r="C1126" s="181" t="s">
        <v>281</v>
      </c>
      <c r="D1126" s="181" t="s">
        <v>302</v>
      </c>
      <c r="E1126" s="181">
        <v>0</v>
      </c>
      <c r="F1126" s="181">
        <v>31.2</v>
      </c>
      <c r="G1126" s="181">
        <v>7.8</v>
      </c>
      <c r="H1126" s="181">
        <v>39</v>
      </c>
      <c r="I1126" s="181">
        <v>39856</v>
      </c>
      <c r="J1126" s="181" t="s">
        <v>280</v>
      </c>
      <c r="K1126" s="181"/>
      <c r="L1126" s="181"/>
      <c r="M1126" s="181"/>
    </row>
    <row r="1127" spans="1:13">
      <c r="A1127" s="181" t="s">
        <v>276</v>
      </c>
      <c r="B1127" s="271">
        <v>40504</v>
      </c>
      <c r="C1127" s="181" t="s">
        <v>294</v>
      </c>
      <c r="D1127" s="181" t="s">
        <v>279</v>
      </c>
      <c r="E1127" s="181">
        <v>27.02</v>
      </c>
      <c r="F1127" s="181">
        <v>231.72</v>
      </c>
      <c r="G1127" s="181">
        <v>57.93</v>
      </c>
      <c r="H1127" s="181">
        <v>289.64999999999998</v>
      </c>
      <c r="I1127" s="181">
        <v>41223</v>
      </c>
      <c r="J1127" s="181" t="s">
        <v>280</v>
      </c>
      <c r="K1127" s="181"/>
      <c r="L1127" s="181"/>
      <c r="M1127" s="181"/>
    </row>
    <row r="1128" spans="1:13">
      <c r="A1128" s="181" t="s">
        <v>276</v>
      </c>
      <c r="B1128" s="271">
        <v>40505</v>
      </c>
      <c r="C1128" s="181" t="s">
        <v>297</v>
      </c>
      <c r="D1128" s="181" t="s">
        <v>279</v>
      </c>
      <c r="E1128" s="181">
        <v>36.840000000000003</v>
      </c>
      <c r="F1128" s="181">
        <v>316.52999999999997</v>
      </c>
      <c r="G1128" s="181">
        <v>79.13</v>
      </c>
      <c r="H1128" s="181">
        <v>395.66</v>
      </c>
      <c r="I1128" s="181">
        <v>35272</v>
      </c>
      <c r="J1128" s="181" t="s">
        <v>280</v>
      </c>
      <c r="K1128" s="181"/>
      <c r="L1128" s="181"/>
      <c r="M1128" s="181"/>
    </row>
    <row r="1129" spans="1:13">
      <c r="A1129" s="181" t="s">
        <v>276</v>
      </c>
      <c r="B1129" s="271">
        <v>40505</v>
      </c>
      <c r="C1129" s="181" t="s">
        <v>287</v>
      </c>
      <c r="D1129" s="181" t="s">
        <v>279</v>
      </c>
      <c r="E1129" s="181">
        <v>30.88</v>
      </c>
      <c r="F1129" s="181">
        <v>265.32</v>
      </c>
      <c r="G1129" s="181">
        <v>66.33</v>
      </c>
      <c r="H1129" s="181">
        <v>331.65</v>
      </c>
      <c r="I1129" s="181">
        <v>36515</v>
      </c>
      <c r="J1129" s="181" t="s">
        <v>280</v>
      </c>
      <c r="K1129" s="181"/>
      <c r="L1129" s="181"/>
      <c r="M1129" s="181"/>
    </row>
    <row r="1130" spans="1:13">
      <c r="A1130" s="181" t="s">
        <v>276</v>
      </c>
      <c r="B1130" s="271">
        <v>40506</v>
      </c>
      <c r="C1130" s="181" t="s">
        <v>278</v>
      </c>
      <c r="D1130" s="181" t="s">
        <v>279</v>
      </c>
      <c r="E1130" s="181">
        <v>24.2</v>
      </c>
      <c r="F1130" s="181">
        <v>206.57</v>
      </c>
      <c r="G1130" s="181">
        <v>51.64</v>
      </c>
      <c r="H1130" s="181">
        <v>258.20999999999998</v>
      </c>
      <c r="I1130" s="181">
        <v>37167</v>
      </c>
      <c r="J1130" s="181" t="s">
        <v>280</v>
      </c>
      <c r="K1130" s="181"/>
      <c r="L1130" s="181"/>
      <c r="M1130" s="181"/>
    </row>
    <row r="1131" spans="1:13">
      <c r="A1131" s="181" t="s">
        <v>276</v>
      </c>
      <c r="B1131" s="271">
        <v>40506</v>
      </c>
      <c r="C1131" s="181" t="s">
        <v>290</v>
      </c>
      <c r="D1131" s="181" t="s">
        <v>279</v>
      </c>
      <c r="E1131" s="181">
        <v>24.76</v>
      </c>
      <c r="F1131" s="181">
        <v>211.35</v>
      </c>
      <c r="G1131" s="181">
        <v>52.84</v>
      </c>
      <c r="H1131" s="181">
        <v>264.19</v>
      </c>
      <c r="I1131" s="181">
        <v>36107</v>
      </c>
      <c r="J1131" s="181" t="s">
        <v>280</v>
      </c>
      <c r="K1131" s="181"/>
      <c r="L1131" s="181"/>
      <c r="M1131" s="181"/>
    </row>
    <row r="1132" spans="1:13">
      <c r="A1132" s="181" t="s">
        <v>276</v>
      </c>
      <c r="B1132" s="271">
        <v>40506</v>
      </c>
      <c r="C1132" s="181" t="s">
        <v>287</v>
      </c>
      <c r="D1132" s="181" t="s">
        <v>302</v>
      </c>
      <c r="E1132" s="181">
        <v>0</v>
      </c>
      <c r="F1132" s="181">
        <v>31.2</v>
      </c>
      <c r="G1132" s="181">
        <v>7.8</v>
      </c>
      <c r="H1132" s="181">
        <v>39</v>
      </c>
      <c r="I1132" s="181">
        <v>36541</v>
      </c>
      <c r="J1132" s="181" t="s">
        <v>280</v>
      </c>
      <c r="K1132" s="181"/>
      <c r="L1132" s="181"/>
      <c r="M1132" s="181"/>
    </row>
    <row r="1133" spans="1:13">
      <c r="A1133" s="181" t="s">
        <v>276</v>
      </c>
      <c r="B1133" s="271">
        <v>40506</v>
      </c>
      <c r="C1133" s="181" t="s">
        <v>287</v>
      </c>
      <c r="D1133" s="181" t="s">
        <v>302</v>
      </c>
      <c r="E1133" s="181">
        <v>0</v>
      </c>
      <c r="F1133" s="181">
        <v>31.2</v>
      </c>
      <c r="G1133" s="181">
        <v>7.8</v>
      </c>
      <c r="H1133" s="181">
        <v>39</v>
      </c>
      <c r="I1133" s="181">
        <v>36541</v>
      </c>
      <c r="J1133" s="181" t="s">
        <v>280</v>
      </c>
      <c r="K1133" s="181"/>
      <c r="L1133" s="181"/>
      <c r="M1133" s="181"/>
    </row>
    <row r="1134" spans="1:13">
      <c r="A1134" s="181" t="s">
        <v>276</v>
      </c>
      <c r="B1134" s="271">
        <v>40506</v>
      </c>
      <c r="C1134" s="181" t="s">
        <v>283</v>
      </c>
      <c r="D1134" s="181" t="s">
        <v>302</v>
      </c>
      <c r="E1134" s="181">
        <v>0</v>
      </c>
      <c r="F1134" s="181">
        <v>31.2</v>
      </c>
      <c r="G1134" s="181">
        <v>7.8</v>
      </c>
      <c r="H1134" s="181">
        <v>39</v>
      </c>
      <c r="I1134" s="181">
        <v>36395</v>
      </c>
      <c r="J1134" s="181" t="s">
        <v>280</v>
      </c>
      <c r="K1134" s="181"/>
      <c r="L1134" s="181"/>
      <c r="M1134" s="181"/>
    </row>
    <row r="1135" spans="1:13">
      <c r="A1135" s="181" t="s">
        <v>276</v>
      </c>
      <c r="B1135" s="271">
        <v>40507</v>
      </c>
      <c r="C1135" s="181" t="s">
        <v>297</v>
      </c>
      <c r="D1135" s="181" t="s">
        <v>279</v>
      </c>
      <c r="E1135" s="181">
        <v>16.37</v>
      </c>
      <c r="F1135" s="181">
        <v>140.13</v>
      </c>
      <c r="G1135" s="181">
        <v>35.03</v>
      </c>
      <c r="H1135" s="181">
        <v>175.16</v>
      </c>
      <c r="I1135" s="181">
        <v>35500</v>
      </c>
      <c r="J1135" s="181" t="s">
        <v>280</v>
      </c>
      <c r="K1135" s="181"/>
      <c r="L1135" s="181"/>
      <c r="M1135" s="181"/>
    </row>
    <row r="1136" spans="1:13">
      <c r="A1136" s="181" t="s">
        <v>276</v>
      </c>
      <c r="B1136" s="271">
        <v>40507</v>
      </c>
      <c r="C1136" s="181" t="s">
        <v>282</v>
      </c>
      <c r="D1136" s="181" t="s">
        <v>279</v>
      </c>
      <c r="E1136" s="181">
        <v>29.84</v>
      </c>
      <c r="F1136" s="181">
        <v>255.43</v>
      </c>
      <c r="G1136" s="181">
        <v>63.86</v>
      </c>
      <c r="H1136" s="181">
        <v>319.29000000000002</v>
      </c>
      <c r="I1136" s="181">
        <v>35742</v>
      </c>
      <c r="J1136" s="181" t="s">
        <v>280</v>
      </c>
      <c r="K1136" s="181"/>
      <c r="L1136" s="181"/>
      <c r="M1136" s="181"/>
    </row>
    <row r="1137" spans="1:13">
      <c r="A1137" s="181" t="s">
        <v>276</v>
      </c>
      <c r="B1137" s="271">
        <v>40507</v>
      </c>
      <c r="C1137" s="181" t="s">
        <v>286</v>
      </c>
      <c r="D1137" s="181" t="s">
        <v>279</v>
      </c>
      <c r="E1137" s="181">
        <v>28.98</v>
      </c>
      <c r="F1137" s="181">
        <v>247.37</v>
      </c>
      <c r="G1137" s="181">
        <v>61.84</v>
      </c>
      <c r="H1137" s="181">
        <v>309.20999999999998</v>
      </c>
      <c r="I1137" s="181">
        <v>37314</v>
      </c>
      <c r="J1137" s="181" t="s">
        <v>280</v>
      </c>
      <c r="K1137" s="181"/>
      <c r="L1137" s="181"/>
      <c r="M1137" s="181"/>
    </row>
    <row r="1138" spans="1:13">
      <c r="A1138" s="181" t="s">
        <v>276</v>
      </c>
      <c r="B1138" s="271">
        <v>40507</v>
      </c>
      <c r="C1138" s="181" t="s">
        <v>289</v>
      </c>
      <c r="D1138" s="181" t="s">
        <v>279</v>
      </c>
      <c r="E1138" s="181">
        <v>18.36</v>
      </c>
      <c r="F1138" s="181">
        <v>157.16</v>
      </c>
      <c r="G1138" s="181">
        <v>39.29</v>
      </c>
      <c r="H1138" s="181">
        <v>196.45</v>
      </c>
      <c r="I1138" s="181">
        <v>37733</v>
      </c>
      <c r="J1138" s="181" t="s">
        <v>280</v>
      </c>
      <c r="K1138" s="181"/>
      <c r="L1138" s="181"/>
      <c r="M1138" s="181"/>
    </row>
    <row r="1139" spans="1:13">
      <c r="A1139" s="181" t="s">
        <v>276</v>
      </c>
      <c r="B1139" s="271">
        <v>40507</v>
      </c>
      <c r="C1139" s="181" t="s">
        <v>289</v>
      </c>
      <c r="D1139" s="181" t="s">
        <v>279</v>
      </c>
      <c r="E1139" s="181">
        <v>22.73</v>
      </c>
      <c r="F1139" s="181">
        <v>194.57</v>
      </c>
      <c r="G1139" s="181">
        <v>48.64</v>
      </c>
      <c r="H1139" s="181">
        <v>243.21</v>
      </c>
      <c r="I1139" s="181">
        <v>37863</v>
      </c>
      <c r="J1139" s="181" t="s">
        <v>280</v>
      </c>
      <c r="K1139" s="181"/>
      <c r="L1139" s="181"/>
      <c r="M1139" s="181"/>
    </row>
    <row r="1140" spans="1:13">
      <c r="A1140" s="181" t="s">
        <v>276</v>
      </c>
      <c r="B1140" s="271">
        <v>40507</v>
      </c>
      <c r="C1140" s="181" t="s">
        <v>291</v>
      </c>
      <c r="D1140" s="181" t="s">
        <v>279</v>
      </c>
      <c r="E1140" s="181">
        <v>33.57</v>
      </c>
      <c r="F1140" s="181">
        <v>287.36</v>
      </c>
      <c r="G1140" s="181">
        <v>71.84</v>
      </c>
      <c r="H1140" s="181">
        <v>359.2</v>
      </c>
      <c r="I1140" s="181">
        <v>39011</v>
      </c>
      <c r="J1140" s="181" t="s">
        <v>280</v>
      </c>
      <c r="K1140" s="181"/>
      <c r="L1140" s="181"/>
      <c r="M1140" s="181"/>
    </row>
    <row r="1141" spans="1:13">
      <c r="A1141" s="181" t="s">
        <v>276</v>
      </c>
      <c r="B1141" s="271">
        <v>40508</v>
      </c>
      <c r="C1141" s="181" t="s">
        <v>285</v>
      </c>
      <c r="D1141" s="181" t="s">
        <v>279</v>
      </c>
      <c r="E1141" s="181">
        <v>31.51</v>
      </c>
      <c r="F1141" s="181">
        <v>275.52</v>
      </c>
      <c r="G1141" s="181">
        <v>68.88</v>
      </c>
      <c r="H1141" s="181">
        <v>344.4</v>
      </c>
      <c r="I1141" s="181">
        <v>36432</v>
      </c>
      <c r="J1141" s="181" t="s">
        <v>280</v>
      </c>
      <c r="K1141" s="181"/>
      <c r="L1141" s="181"/>
      <c r="M1141" s="181"/>
    </row>
    <row r="1142" spans="1:13">
      <c r="A1142" s="181" t="s">
        <v>276</v>
      </c>
      <c r="B1142" s="271">
        <v>40508</v>
      </c>
      <c r="C1142" s="181" t="s">
        <v>281</v>
      </c>
      <c r="D1142" s="181" t="s">
        <v>279</v>
      </c>
      <c r="E1142" s="181">
        <v>31.57</v>
      </c>
      <c r="F1142" s="181">
        <v>276.05</v>
      </c>
      <c r="G1142" s="181">
        <v>69.010000000000005</v>
      </c>
      <c r="H1142" s="181">
        <v>345.06</v>
      </c>
      <c r="I1142" s="181">
        <v>40665</v>
      </c>
      <c r="J1142" s="181" t="s">
        <v>280</v>
      </c>
      <c r="K1142" s="181"/>
      <c r="L1142" s="181"/>
      <c r="M1142" s="181"/>
    </row>
    <row r="1143" spans="1:13">
      <c r="A1143" s="181" t="s">
        <v>276</v>
      </c>
      <c r="B1143" s="271">
        <v>40508</v>
      </c>
      <c r="C1143" s="181" t="s">
        <v>298</v>
      </c>
      <c r="D1143" s="181" t="s">
        <v>279</v>
      </c>
      <c r="E1143" s="181">
        <v>33.299999999999997</v>
      </c>
      <c r="F1143" s="181">
        <v>291.17</v>
      </c>
      <c r="G1143" s="181">
        <v>72.790000000000006</v>
      </c>
      <c r="H1143" s="181">
        <v>363.96</v>
      </c>
      <c r="I1143" s="181">
        <v>36202</v>
      </c>
      <c r="J1143" s="181" t="s">
        <v>280</v>
      </c>
      <c r="K1143" s="181"/>
      <c r="L1143" s="181"/>
      <c r="M1143" s="181"/>
    </row>
    <row r="1144" spans="1:13">
      <c r="A1144" s="181" t="s">
        <v>276</v>
      </c>
      <c r="B1144" s="271">
        <v>40509</v>
      </c>
      <c r="C1144" s="181" t="s">
        <v>294</v>
      </c>
      <c r="D1144" s="181" t="s">
        <v>279</v>
      </c>
      <c r="E1144" s="181">
        <v>27.82</v>
      </c>
      <c r="F1144" s="181">
        <v>244.14</v>
      </c>
      <c r="G1144" s="181">
        <v>61.03</v>
      </c>
      <c r="H1144" s="181">
        <v>305.17</v>
      </c>
      <c r="I1144" s="181">
        <v>41658</v>
      </c>
      <c r="J1144" s="181" t="s">
        <v>280</v>
      </c>
      <c r="K1144" s="181"/>
      <c r="L1144" s="181"/>
      <c r="M1144" s="181"/>
    </row>
    <row r="1145" spans="1:13">
      <c r="A1145" s="181" t="s">
        <v>276</v>
      </c>
      <c r="B1145" s="271">
        <v>40510</v>
      </c>
      <c r="C1145" s="181" t="s">
        <v>283</v>
      </c>
      <c r="D1145" s="181" t="s">
        <v>279</v>
      </c>
      <c r="E1145" s="181">
        <v>36.950000000000003</v>
      </c>
      <c r="F1145" s="181">
        <v>325.16000000000003</v>
      </c>
      <c r="G1145" s="181">
        <v>81.290000000000006</v>
      </c>
      <c r="H1145" s="181">
        <v>406.45</v>
      </c>
      <c r="I1145" s="181">
        <v>36901</v>
      </c>
      <c r="J1145" s="181" t="s">
        <v>280</v>
      </c>
      <c r="K1145" s="181"/>
      <c r="L1145" s="181"/>
      <c r="M1145" s="181"/>
    </row>
    <row r="1146" spans="1:13">
      <c r="A1146" s="181" t="s">
        <v>276</v>
      </c>
      <c r="B1146" s="271">
        <v>40511</v>
      </c>
      <c r="C1146" s="181" t="s">
        <v>281</v>
      </c>
      <c r="D1146" s="181" t="s">
        <v>279</v>
      </c>
      <c r="E1146" s="181">
        <v>32.11</v>
      </c>
      <c r="F1146" s="181">
        <v>282.57</v>
      </c>
      <c r="G1146" s="181">
        <v>70.64</v>
      </c>
      <c r="H1146" s="181">
        <v>353.21</v>
      </c>
      <c r="I1146" s="181">
        <v>41144</v>
      </c>
      <c r="J1146" s="181" t="s">
        <v>280</v>
      </c>
      <c r="K1146" s="181"/>
      <c r="L1146" s="181"/>
      <c r="M1146" s="181"/>
    </row>
    <row r="1147" spans="1:13">
      <c r="A1147" s="181" t="s">
        <v>276</v>
      </c>
      <c r="B1147" s="271">
        <v>40511</v>
      </c>
      <c r="C1147" s="181" t="s">
        <v>287</v>
      </c>
      <c r="D1147" s="181" t="s">
        <v>279</v>
      </c>
      <c r="E1147" s="181">
        <v>35.950000000000003</v>
      </c>
      <c r="F1147" s="181">
        <v>316.36</v>
      </c>
      <c r="G1147" s="181">
        <v>79.09</v>
      </c>
      <c r="H1147" s="181">
        <v>395.45</v>
      </c>
      <c r="I1147" s="181">
        <v>36992</v>
      </c>
      <c r="J1147" s="181" t="s">
        <v>280</v>
      </c>
      <c r="K1147" s="181"/>
      <c r="L1147" s="181"/>
      <c r="M1147" s="181"/>
    </row>
    <row r="1148" spans="1:13">
      <c r="A1148" s="181" t="s">
        <v>276</v>
      </c>
      <c r="B1148" s="271">
        <v>40512</v>
      </c>
      <c r="C1148" s="181" t="s">
        <v>286</v>
      </c>
      <c r="D1148" s="181" t="s">
        <v>279</v>
      </c>
      <c r="E1148" s="181">
        <v>15.74</v>
      </c>
      <c r="F1148" s="181">
        <v>138.51</v>
      </c>
      <c r="G1148" s="181">
        <v>34.630000000000003</v>
      </c>
      <c r="H1148" s="181">
        <v>173.14</v>
      </c>
      <c r="I1148" s="181">
        <v>37336</v>
      </c>
      <c r="J1148" s="181" t="s">
        <v>280</v>
      </c>
      <c r="K1148" s="181"/>
      <c r="L1148" s="181"/>
      <c r="M1148" s="181"/>
    </row>
    <row r="1149" spans="1:13">
      <c r="A1149" s="181" t="s">
        <v>276</v>
      </c>
      <c r="B1149" s="271">
        <v>40512</v>
      </c>
      <c r="C1149" s="181" t="s">
        <v>298</v>
      </c>
      <c r="D1149" s="181" t="s">
        <v>279</v>
      </c>
      <c r="E1149" s="181">
        <v>34.99</v>
      </c>
      <c r="F1149" s="181">
        <v>307.91000000000003</v>
      </c>
      <c r="G1149" s="181">
        <v>76.98</v>
      </c>
      <c r="H1149" s="181">
        <v>384.89</v>
      </c>
      <c r="I1149" s="181">
        <v>36693</v>
      </c>
      <c r="J1149" s="181" t="s">
        <v>280</v>
      </c>
      <c r="K1149" s="181"/>
      <c r="L1149" s="181"/>
      <c r="M1149" s="181"/>
    </row>
    <row r="1150" spans="1:13">
      <c r="A1150" s="181" t="s">
        <v>276</v>
      </c>
      <c r="B1150" s="271">
        <v>40513</v>
      </c>
      <c r="C1150" s="181" t="s">
        <v>289</v>
      </c>
      <c r="D1150" s="181" t="s">
        <v>279</v>
      </c>
      <c r="E1150" s="181">
        <v>21.29</v>
      </c>
      <c r="F1150" s="181">
        <v>189.06</v>
      </c>
      <c r="G1150" s="181">
        <v>47.27</v>
      </c>
      <c r="H1150" s="181">
        <v>236.32</v>
      </c>
      <c r="I1150" s="181">
        <v>38151</v>
      </c>
      <c r="J1150" s="181" t="s">
        <v>280</v>
      </c>
      <c r="K1150" s="181"/>
      <c r="L1150" s="181"/>
      <c r="M1150" s="181"/>
    </row>
    <row r="1151" spans="1:13">
      <c r="A1151" s="181" t="s">
        <v>276</v>
      </c>
      <c r="B1151" s="271">
        <v>40514</v>
      </c>
      <c r="C1151" s="181" t="s">
        <v>297</v>
      </c>
      <c r="D1151" s="181" t="s">
        <v>279</v>
      </c>
      <c r="E1151" s="181">
        <v>20.260000000000002</v>
      </c>
      <c r="F1151" s="181">
        <v>180.39</v>
      </c>
      <c r="G1151" s="181">
        <v>45.1</v>
      </c>
      <c r="H1151" s="181">
        <v>225.49</v>
      </c>
      <c r="I1151" s="181">
        <v>35914</v>
      </c>
      <c r="J1151" s="181" t="s">
        <v>280</v>
      </c>
      <c r="K1151" s="181"/>
      <c r="L1151" s="181"/>
      <c r="M1151" s="181"/>
    </row>
    <row r="1152" spans="1:13">
      <c r="A1152" s="181" t="s">
        <v>276</v>
      </c>
      <c r="B1152" s="271">
        <v>40515</v>
      </c>
      <c r="C1152" s="181" t="s">
        <v>282</v>
      </c>
      <c r="D1152" s="181" t="s">
        <v>279</v>
      </c>
      <c r="E1152" s="181">
        <v>24.58</v>
      </c>
      <c r="F1152" s="181">
        <v>220.23</v>
      </c>
      <c r="G1152" s="181">
        <v>55.06</v>
      </c>
      <c r="H1152" s="181">
        <v>275.29000000000002</v>
      </c>
      <c r="I1152" s="181">
        <v>36053</v>
      </c>
      <c r="J1152" s="181" t="s">
        <v>280</v>
      </c>
      <c r="K1152" s="181"/>
      <c r="L1152" s="181"/>
      <c r="M1152" s="181"/>
    </row>
    <row r="1153" spans="1:13">
      <c r="A1153" s="181" t="s">
        <v>276</v>
      </c>
      <c r="B1153" s="271">
        <v>40515</v>
      </c>
      <c r="C1153" s="181" t="s">
        <v>294</v>
      </c>
      <c r="D1153" s="181" t="s">
        <v>279</v>
      </c>
      <c r="E1153" s="181">
        <v>30</v>
      </c>
      <c r="F1153" s="181">
        <v>268.8</v>
      </c>
      <c r="G1153" s="181">
        <v>67.2</v>
      </c>
      <c r="H1153" s="181">
        <v>336</v>
      </c>
      <c r="I1153" s="181">
        <v>42103</v>
      </c>
      <c r="J1153" s="181" t="s">
        <v>280</v>
      </c>
      <c r="K1153" s="181"/>
      <c r="L1153" s="181"/>
      <c r="M1153" s="181"/>
    </row>
    <row r="1154" spans="1:13">
      <c r="A1154" s="181" t="s">
        <v>276</v>
      </c>
      <c r="B1154" s="271">
        <v>40516</v>
      </c>
      <c r="C1154" s="181" t="s">
        <v>285</v>
      </c>
      <c r="D1154" s="181" t="s">
        <v>296</v>
      </c>
      <c r="E1154" s="181">
        <v>34.46</v>
      </c>
      <c r="F1154" s="181">
        <v>309.86</v>
      </c>
      <c r="G1154" s="181">
        <v>77.47</v>
      </c>
      <c r="H1154" s="181">
        <v>387.33</v>
      </c>
      <c r="I1154" s="181">
        <v>36858</v>
      </c>
      <c r="J1154" s="181" t="s">
        <v>280</v>
      </c>
      <c r="K1154" s="181"/>
      <c r="L1154" s="181"/>
      <c r="M1154" s="181"/>
    </row>
    <row r="1155" spans="1:13">
      <c r="A1155" s="181" t="s">
        <v>276</v>
      </c>
      <c r="B1155" s="271">
        <v>40516</v>
      </c>
      <c r="C1155" s="181" t="s">
        <v>297</v>
      </c>
      <c r="D1155" s="181" t="s">
        <v>279</v>
      </c>
      <c r="E1155" s="181">
        <v>31.83</v>
      </c>
      <c r="F1155" s="181">
        <v>286.98</v>
      </c>
      <c r="G1155" s="181">
        <v>71.75</v>
      </c>
      <c r="H1155" s="181">
        <v>358.73</v>
      </c>
      <c r="I1155" s="181">
        <v>36243</v>
      </c>
      <c r="J1155" s="181" t="s">
        <v>280</v>
      </c>
      <c r="K1155" s="181"/>
      <c r="L1155" s="181"/>
      <c r="M1155" s="181"/>
    </row>
    <row r="1156" spans="1:13">
      <c r="A1156" s="181" t="s">
        <v>276</v>
      </c>
      <c r="B1156" s="271">
        <v>40517</v>
      </c>
      <c r="C1156" s="181" t="s">
        <v>278</v>
      </c>
      <c r="D1156" s="181" t="s">
        <v>279</v>
      </c>
      <c r="E1156" s="181">
        <v>25.99</v>
      </c>
      <c r="F1156" s="181">
        <v>234.33</v>
      </c>
      <c r="G1156" s="181">
        <v>58.58</v>
      </c>
      <c r="H1156" s="181">
        <v>292.91000000000003</v>
      </c>
      <c r="I1156" s="181">
        <v>37487</v>
      </c>
      <c r="J1156" s="181" t="s">
        <v>280</v>
      </c>
      <c r="K1156" s="181"/>
      <c r="L1156" s="181"/>
      <c r="M1156" s="181"/>
    </row>
    <row r="1157" spans="1:13">
      <c r="A1157" s="181" t="s">
        <v>276</v>
      </c>
      <c r="B1157" s="271">
        <v>40517</v>
      </c>
      <c r="C1157" s="181" t="s">
        <v>290</v>
      </c>
      <c r="D1157" s="181" t="s">
        <v>296</v>
      </c>
      <c r="E1157" s="181">
        <v>35.07</v>
      </c>
      <c r="F1157" s="181">
        <v>315.35000000000002</v>
      </c>
      <c r="G1157" s="181">
        <v>78.84</v>
      </c>
      <c r="H1157" s="181">
        <v>394.19</v>
      </c>
      <c r="I1157" s="181">
        <v>36528</v>
      </c>
      <c r="J1157" s="181" t="s">
        <v>280</v>
      </c>
      <c r="K1157" s="181"/>
      <c r="L1157" s="181"/>
      <c r="M1157" s="181"/>
    </row>
    <row r="1158" spans="1:13">
      <c r="A1158" s="181" t="s">
        <v>276</v>
      </c>
      <c r="B1158" s="271">
        <v>40518</v>
      </c>
      <c r="C1158" s="181" t="s">
        <v>297</v>
      </c>
      <c r="D1158" s="181" t="s">
        <v>279</v>
      </c>
      <c r="E1158" s="181">
        <v>24.26</v>
      </c>
      <c r="F1158" s="181">
        <v>219.3</v>
      </c>
      <c r="G1158" s="181">
        <v>54.83</v>
      </c>
      <c r="H1158" s="181">
        <v>274.13</v>
      </c>
      <c r="I1158" s="181">
        <v>36622</v>
      </c>
      <c r="J1158" s="181" t="s">
        <v>280</v>
      </c>
      <c r="K1158" s="181"/>
      <c r="L1158" s="181"/>
      <c r="M1158" s="181"/>
    </row>
    <row r="1159" spans="1:13">
      <c r="A1159" s="181" t="s">
        <v>276</v>
      </c>
      <c r="B1159" s="271">
        <v>40518</v>
      </c>
      <c r="C1159" s="181" t="s">
        <v>287</v>
      </c>
      <c r="D1159" s="181" t="s">
        <v>279</v>
      </c>
      <c r="E1159" s="181">
        <v>30.41</v>
      </c>
      <c r="F1159" s="181">
        <v>274.91000000000003</v>
      </c>
      <c r="G1159" s="181">
        <v>68.73</v>
      </c>
      <c r="H1159" s="181">
        <v>343.64</v>
      </c>
      <c r="I1159" s="181">
        <v>37405</v>
      </c>
      <c r="J1159" s="181" t="s">
        <v>280</v>
      </c>
      <c r="K1159" s="181"/>
      <c r="L1159" s="181"/>
      <c r="M1159" s="181"/>
    </row>
    <row r="1160" spans="1:13">
      <c r="A1160" s="181" t="s">
        <v>276</v>
      </c>
      <c r="B1160" s="271">
        <v>40518</v>
      </c>
      <c r="C1160" s="181" t="s">
        <v>298</v>
      </c>
      <c r="D1160" s="181" t="s">
        <v>279</v>
      </c>
      <c r="E1160" s="181">
        <v>35.61</v>
      </c>
      <c r="F1160" s="181">
        <v>321.91000000000003</v>
      </c>
      <c r="G1160" s="181">
        <v>80.48</v>
      </c>
      <c r="H1160" s="181">
        <v>402.39</v>
      </c>
      <c r="I1160" s="181">
        <v>37891</v>
      </c>
      <c r="J1160" s="181" t="s">
        <v>280</v>
      </c>
      <c r="K1160" s="181"/>
      <c r="L1160" s="181"/>
      <c r="M1160" s="181"/>
    </row>
    <row r="1161" spans="1:13">
      <c r="A1161" s="181" t="s">
        <v>276</v>
      </c>
      <c r="B1161" s="271">
        <v>40519</v>
      </c>
      <c r="C1161" s="181" t="s">
        <v>285</v>
      </c>
      <c r="D1161" s="181" t="s">
        <v>279</v>
      </c>
      <c r="E1161" s="181">
        <v>15.11</v>
      </c>
      <c r="F1161" s="181">
        <v>136.22999999999999</v>
      </c>
      <c r="G1161" s="181">
        <v>34.06</v>
      </c>
      <c r="H1161" s="181">
        <v>170.29</v>
      </c>
      <c r="I1161" s="181">
        <v>37053</v>
      </c>
      <c r="J1161" s="181" t="s">
        <v>280</v>
      </c>
      <c r="K1161" s="181"/>
      <c r="L1161" s="181"/>
      <c r="M1161" s="181"/>
    </row>
    <row r="1162" spans="1:13">
      <c r="A1162" s="181" t="s">
        <v>276</v>
      </c>
      <c r="B1162" s="271">
        <v>40520</v>
      </c>
      <c r="C1162" s="181" t="s">
        <v>286</v>
      </c>
      <c r="D1162" s="181" t="s">
        <v>279</v>
      </c>
      <c r="E1162" s="181">
        <v>37.08</v>
      </c>
      <c r="F1162" s="181">
        <v>335.2</v>
      </c>
      <c r="G1162" s="181">
        <v>83.8</v>
      </c>
      <c r="H1162" s="181">
        <v>419</v>
      </c>
      <c r="I1162" s="181">
        <v>37389</v>
      </c>
      <c r="J1162" s="181" t="s">
        <v>280</v>
      </c>
      <c r="K1162" s="181"/>
      <c r="L1162" s="181"/>
      <c r="M1162" s="181"/>
    </row>
    <row r="1163" spans="1:13">
      <c r="A1163" s="181" t="s">
        <v>276</v>
      </c>
      <c r="B1163" s="271">
        <v>40520</v>
      </c>
      <c r="C1163" s="181" t="s">
        <v>289</v>
      </c>
      <c r="D1163" s="181" t="s">
        <v>279</v>
      </c>
      <c r="E1163" s="181">
        <v>24.93</v>
      </c>
      <c r="F1163" s="181">
        <v>225.37</v>
      </c>
      <c r="G1163" s="181">
        <v>56.34</v>
      </c>
      <c r="H1163" s="181">
        <v>281.70999999999998</v>
      </c>
      <c r="I1163" s="181">
        <v>38466</v>
      </c>
      <c r="J1163" s="181" t="s">
        <v>280</v>
      </c>
      <c r="K1163" s="181"/>
      <c r="L1163" s="181"/>
      <c r="M1163" s="181"/>
    </row>
    <row r="1164" spans="1:13">
      <c r="A1164" s="181" t="s">
        <v>276</v>
      </c>
      <c r="B1164" s="271">
        <v>40521</v>
      </c>
      <c r="C1164" s="181" t="s">
        <v>282</v>
      </c>
      <c r="D1164" s="181" t="s">
        <v>279</v>
      </c>
      <c r="E1164" s="181">
        <v>26.48</v>
      </c>
      <c r="F1164" s="181">
        <v>237.69</v>
      </c>
      <c r="G1164" s="181">
        <v>59.42</v>
      </c>
      <c r="H1164" s="181">
        <v>297.11</v>
      </c>
      <c r="I1164" s="181">
        <v>36381</v>
      </c>
      <c r="J1164" s="181" t="s">
        <v>280</v>
      </c>
      <c r="K1164" s="181"/>
      <c r="L1164" s="181"/>
      <c r="M1164" s="181"/>
    </row>
    <row r="1165" spans="1:13">
      <c r="A1165" s="181" t="s">
        <v>276</v>
      </c>
      <c r="B1165" s="271">
        <v>40522</v>
      </c>
      <c r="C1165" s="181" t="s">
        <v>285</v>
      </c>
      <c r="D1165" s="181" t="s">
        <v>279</v>
      </c>
      <c r="E1165" s="181">
        <v>14</v>
      </c>
      <c r="F1165" s="181">
        <v>125.89</v>
      </c>
      <c r="G1165" s="181">
        <v>31.47</v>
      </c>
      <c r="H1165" s="181">
        <v>157.36000000000001</v>
      </c>
      <c r="I1165" s="181">
        <v>37234</v>
      </c>
      <c r="J1165" s="181" t="s">
        <v>280</v>
      </c>
      <c r="K1165" s="181"/>
      <c r="L1165" s="181"/>
      <c r="M1165" s="181"/>
    </row>
    <row r="1166" spans="1:13">
      <c r="A1166" s="181" t="s">
        <v>276</v>
      </c>
      <c r="B1166" s="271">
        <v>40522</v>
      </c>
      <c r="C1166" s="181" t="s">
        <v>278</v>
      </c>
      <c r="D1166" s="181" t="s">
        <v>279</v>
      </c>
      <c r="E1166" s="181">
        <v>23.43</v>
      </c>
      <c r="F1166" s="181">
        <v>210.3</v>
      </c>
      <c r="G1166" s="181">
        <v>52.58</v>
      </c>
      <c r="H1166" s="181">
        <v>262.88</v>
      </c>
      <c r="I1166" s="181">
        <v>37824</v>
      </c>
      <c r="J1166" s="181" t="s">
        <v>280</v>
      </c>
      <c r="K1166" s="181"/>
      <c r="L1166" s="181"/>
      <c r="M1166" s="181"/>
    </row>
    <row r="1167" spans="1:13">
      <c r="A1167" s="181" t="s">
        <v>276</v>
      </c>
      <c r="B1167" s="271">
        <v>40522</v>
      </c>
      <c r="C1167" s="181" t="s">
        <v>297</v>
      </c>
      <c r="D1167" s="181" t="s">
        <v>279</v>
      </c>
      <c r="E1167" s="181">
        <v>32.159999999999997</v>
      </c>
      <c r="F1167" s="181">
        <v>289.18</v>
      </c>
      <c r="G1167" s="181">
        <v>72.3</v>
      </c>
      <c r="H1167" s="181">
        <v>361.48</v>
      </c>
      <c r="I1167" s="181">
        <v>37126</v>
      </c>
      <c r="J1167" s="181" t="s">
        <v>280</v>
      </c>
      <c r="K1167" s="181"/>
      <c r="L1167" s="181"/>
      <c r="M1167" s="181"/>
    </row>
    <row r="1168" spans="1:13">
      <c r="A1168" s="181" t="s">
        <v>276</v>
      </c>
      <c r="B1168" s="271">
        <v>40522</v>
      </c>
      <c r="C1168" s="181" t="s">
        <v>298</v>
      </c>
      <c r="D1168" s="181" t="s">
        <v>279</v>
      </c>
      <c r="E1168" s="181">
        <v>38.659999999999997</v>
      </c>
      <c r="F1168" s="181">
        <v>347.01</v>
      </c>
      <c r="G1168" s="181">
        <v>86.75</v>
      </c>
      <c r="H1168" s="181">
        <v>433.76</v>
      </c>
      <c r="I1168" s="181">
        <v>38091</v>
      </c>
      <c r="J1168" s="181" t="s">
        <v>280</v>
      </c>
      <c r="K1168" s="181"/>
      <c r="L1168" s="181"/>
      <c r="M1168" s="181"/>
    </row>
    <row r="1169" spans="1:13">
      <c r="A1169" s="181" t="s">
        <v>276</v>
      </c>
      <c r="B1169" s="271">
        <v>40522</v>
      </c>
      <c r="C1169" s="181" t="s">
        <v>283</v>
      </c>
      <c r="D1169" s="181" t="s">
        <v>279</v>
      </c>
      <c r="E1169" s="181">
        <v>36.15</v>
      </c>
      <c r="F1169" s="181">
        <v>324.48</v>
      </c>
      <c r="G1169" s="181">
        <v>81.12</v>
      </c>
      <c r="H1169" s="181">
        <v>405.6</v>
      </c>
      <c r="I1169" s="181">
        <v>37375</v>
      </c>
      <c r="J1169" s="181" t="s">
        <v>280</v>
      </c>
      <c r="K1169" s="181"/>
      <c r="L1169" s="181"/>
      <c r="M1169" s="181"/>
    </row>
    <row r="1170" spans="1:13">
      <c r="A1170" s="181" t="s">
        <v>276</v>
      </c>
      <c r="B1170" s="271">
        <v>40524</v>
      </c>
      <c r="C1170" s="181" t="s">
        <v>285</v>
      </c>
      <c r="D1170" s="181" t="s">
        <v>279</v>
      </c>
      <c r="E1170" s="181">
        <v>17.13</v>
      </c>
      <c r="F1170" s="181">
        <v>154.31</v>
      </c>
      <c r="G1170" s="181">
        <v>38.58</v>
      </c>
      <c r="H1170" s="181">
        <v>192.89</v>
      </c>
      <c r="I1170" s="181">
        <v>37462</v>
      </c>
      <c r="J1170" s="181" t="s">
        <v>280</v>
      </c>
      <c r="K1170" s="181"/>
      <c r="L1170" s="181"/>
      <c r="M1170" s="181"/>
    </row>
    <row r="1171" spans="1:13">
      <c r="A1171" s="181" t="s">
        <v>276</v>
      </c>
      <c r="B1171" s="271">
        <v>40525</v>
      </c>
      <c r="C1171" s="181" t="s">
        <v>281</v>
      </c>
      <c r="D1171" s="181" t="s">
        <v>279</v>
      </c>
      <c r="E1171" s="181">
        <v>29.06</v>
      </c>
      <c r="F1171" s="181">
        <v>262.23</v>
      </c>
      <c r="G1171" s="181">
        <v>65.56</v>
      </c>
      <c r="H1171" s="181">
        <v>327.79</v>
      </c>
      <c r="I1171" s="181">
        <v>41579</v>
      </c>
      <c r="J1171" s="181" t="s">
        <v>280</v>
      </c>
      <c r="K1171" s="181"/>
      <c r="L1171" s="181"/>
      <c r="M1171" s="181"/>
    </row>
    <row r="1172" spans="1:13">
      <c r="A1172" s="181" t="s">
        <v>276</v>
      </c>
      <c r="B1172" s="271">
        <v>40525</v>
      </c>
      <c r="C1172" s="181" t="s">
        <v>297</v>
      </c>
      <c r="D1172" s="181" t="s">
        <v>279</v>
      </c>
      <c r="E1172" s="181">
        <v>25.83</v>
      </c>
      <c r="F1172" s="181">
        <v>232.67</v>
      </c>
      <c r="G1172" s="181">
        <v>58.17</v>
      </c>
      <c r="H1172" s="181">
        <v>290.83999999999997</v>
      </c>
      <c r="I1172" s="181">
        <v>37549</v>
      </c>
      <c r="J1172" s="181" t="s">
        <v>280</v>
      </c>
      <c r="K1172" s="181"/>
      <c r="L1172" s="181"/>
      <c r="M1172" s="181"/>
    </row>
    <row r="1173" spans="1:13">
      <c r="A1173" s="181" t="s">
        <v>276</v>
      </c>
      <c r="B1173" s="271">
        <v>40525</v>
      </c>
      <c r="C1173" s="181" t="s">
        <v>286</v>
      </c>
      <c r="D1173" s="181" t="s">
        <v>296</v>
      </c>
      <c r="E1173" s="181">
        <v>34.229999999999997</v>
      </c>
      <c r="F1173" s="181">
        <v>308.07</v>
      </c>
      <c r="G1173" s="181">
        <v>77.02</v>
      </c>
      <c r="H1173" s="181">
        <v>385.09</v>
      </c>
      <c r="I1173" s="181">
        <v>37441</v>
      </c>
      <c r="J1173" s="181" t="s">
        <v>280</v>
      </c>
      <c r="K1173" s="181"/>
      <c r="L1173" s="181"/>
      <c r="M1173" s="181"/>
    </row>
    <row r="1174" spans="1:13">
      <c r="A1174" s="181" t="s">
        <v>276</v>
      </c>
      <c r="B1174" s="271">
        <v>40525</v>
      </c>
      <c r="C1174" s="181" t="s">
        <v>294</v>
      </c>
      <c r="D1174" s="181" t="s">
        <v>279</v>
      </c>
      <c r="E1174" s="181">
        <v>33</v>
      </c>
      <c r="F1174" s="181">
        <v>297.26</v>
      </c>
      <c r="G1174" s="181">
        <v>74.31</v>
      </c>
      <c r="H1174" s="181">
        <v>371.57</v>
      </c>
      <c r="I1174" s="181">
        <v>43589</v>
      </c>
      <c r="J1174" s="181" t="s">
        <v>280</v>
      </c>
      <c r="K1174" s="181"/>
      <c r="L1174" s="181"/>
      <c r="M1174" s="181"/>
    </row>
    <row r="1175" spans="1:13">
      <c r="A1175" s="181" t="s">
        <v>276</v>
      </c>
      <c r="B1175" s="271">
        <v>40526</v>
      </c>
      <c r="C1175" s="181" t="s">
        <v>285</v>
      </c>
      <c r="D1175" s="181" t="s">
        <v>279</v>
      </c>
      <c r="E1175" s="181">
        <v>13.58</v>
      </c>
      <c r="F1175" s="181">
        <v>122</v>
      </c>
      <c r="G1175" s="181">
        <v>30.5</v>
      </c>
      <c r="H1175" s="181">
        <v>152.5</v>
      </c>
      <c r="I1175" s="181">
        <v>37640</v>
      </c>
      <c r="J1175" s="181" t="s">
        <v>280</v>
      </c>
      <c r="K1175" s="181"/>
      <c r="L1175" s="181"/>
      <c r="M1175" s="181"/>
    </row>
    <row r="1176" spans="1:13">
      <c r="A1176" s="181" t="s">
        <v>276</v>
      </c>
      <c r="B1176" s="271">
        <v>40526</v>
      </c>
      <c r="C1176" s="181" t="s">
        <v>287</v>
      </c>
      <c r="D1176" s="181" t="s">
        <v>279</v>
      </c>
      <c r="E1176" s="181">
        <v>30.56</v>
      </c>
      <c r="F1176" s="181">
        <v>275.77999999999997</v>
      </c>
      <c r="G1176" s="181">
        <v>68.94</v>
      </c>
      <c r="H1176" s="181">
        <v>344.72</v>
      </c>
      <c r="I1176" s="181">
        <v>37864</v>
      </c>
      <c r="J1176" s="181" t="s">
        <v>280</v>
      </c>
      <c r="K1176" s="181"/>
      <c r="L1176" s="181"/>
      <c r="M1176" s="181"/>
    </row>
    <row r="1177" spans="1:13">
      <c r="A1177" s="181" t="s">
        <v>276</v>
      </c>
      <c r="B1177" s="271">
        <v>40526</v>
      </c>
      <c r="C1177" s="181" t="s">
        <v>298</v>
      </c>
      <c r="D1177" s="181" t="s">
        <v>279</v>
      </c>
      <c r="E1177" s="181">
        <v>33.93</v>
      </c>
      <c r="F1177" s="181">
        <v>306.18</v>
      </c>
      <c r="G1177" s="181">
        <v>76.55</v>
      </c>
      <c r="H1177" s="181">
        <v>382.73</v>
      </c>
      <c r="I1177" s="181">
        <v>38268</v>
      </c>
      <c r="J1177" s="181" t="s">
        <v>280</v>
      </c>
      <c r="K1177" s="181"/>
      <c r="L1177" s="181"/>
      <c r="M1177" s="181"/>
    </row>
    <row r="1178" spans="1:13">
      <c r="A1178" s="181" t="s">
        <v>276</v>
      </c>
      <c r="B1178" s="271">
        <v>40527</v>
      </c>
      <c r="C1178" s="181" t="s">
        <v>290</v>
      </c>
      <c r="D1178" s="181" t="s">
        <v>279</v>
      </c>
      <c r="E1178" s="181">
        <v>30.6</v>
      </c>
      <c r="F1178" s="181">
        <v>275.64999999999998</v>
      </c>
      <c r="G1178" s="181">
        <v>68.91</v>
      </c>
      <c r="H1178" s="181">
        <v>344.56</v>
      </c>
      <c r="I1178" s="181">
        <v>36906</v>
      </c>
      <c r="J1178" s="181" t="s">
        <v>280</v>
      </c>
      <c r="K1178" s="181"/>
      <c r="L1178" s="181"/>
      <c r="M1178" s="181"/>
    </row>
    <row r="1179" spans="1:13">
      <c r="A1179" s="181" t="s">
        <v>276</v>
      </c>
      <c r="B1179" s="271">
        <v>40528</v>
      </c>
      <c r="C1179" s="181" t="s">
        <v>285</v>
      </c>
      <c r="D1179" s="181" t="s">
        <v>302</v>
      </c>
      <c r="E1179" s="181">
        <v>0</v>
      </c>
      <c r="F1179" s="181">
        <v>31.2</v>
      </c>
      <c r="G1179" s="181">
        <v>7.8</v>
      </c>
      <c r="H1179" s="181">
        <v>39</v>
      </c>
      <c r="I1179" s="181">
        <v>37664</v>
      </c>
      <c r="J1179" s="181" t="s">
        <v>280</v>
      </c>
      <c r="K1179" s="181"/>
      <c r="L1179" s="181"/>
      <c r="M1179" s="181"/>
    </row>
    <row r="1180" spans="1:13">
      <c r="A1180" s="181" t="s">
        <v>276</v>
      </c>
      <c r="B1180" s="271">
        <v>40528</v>
      </c>
      <c r="C1180" s="181" t="s">
        <v>285</v>
      </c>
      <c r="D1180" s="181" t="s">
        <v>302</v>
      </c>
      <c r="E1180" s="181">
        <v>0</v>
      </c>
      <c r="F1180" s="181">
        <v>31.2</v>
      </c>
      <c r="G1180" s="181">
        <v>7.8</v>
      </c>
      <c r="H1180" s="181">
        <v>39</v>
      </c>
      <c r="I1180" s="181">
        <v>37664</v>
      </c>
      <c r="J1180" s="181" t="s">
        <v>280</v>
      </c>
      <c r="K1180" s="181"/>
      <c r="L1180" s="181"/>
      <c r="M1180" s="181"/>
    </row>
    <row r="1181" spans="1:13">
      <c r="A1181" s="181" t="s">
        <v>276</v>
      </c>
      <c r="B1181" s="271">
        <v>40528</v>
      </c>
      <c r="C1181" s="181" t="s">
        <v>278</v>
      </c>
      <c r="D1181" s="181" t="s">
        <v>296</v>
      </c>
      <c r="E1181" s="181">
        <v>28.18</v>
      </c>
      <c r="F1181" s="181">
        <v>251.14</v>
      </c>
      <c r="G1181" s="181">
        <v>62.78</v>
      </c>
      <c r="H1181" s="181">
        <v>313.92</v>
      </c>
      <c r="I1181" s="181">
        <v>38231</v>
      </c>
      <c r="J1181" s="181" t="s">
        <v>280</v>
      </c>
      <c r="K1181" s="181"/>
      <c r="L1181" s="181"/>
      <c r="M1181" s="181"/>
    </row>
    <row r="1182" spans="1:13">
      <c r="A1182" s="181" t="s">
        <v>276</v>
      </c>
      <c r="B1182" s="271">
        <v>40528</v>
      </c>
      <c r="C1182" s="181" t="s">
        <v>297</v>
      </c>
      <c r="D1182" s="181" t="s">
        <v>302</v>
      </c>
      <c r="E1182" s="181">
        <v>0</v>
      </c>
      <c r="F1182" s="181">
        <v>31.2</v>
      </c>
      <c r="G1182" s="181">
        <v>7.8</v>
      </c>
      <c r="H1182" s="181">
        <v>39</v>
      </c>
      <c r="I1182" s="181">
        <v>37564</v>
      </c>
      <c r="J1182" s="181" t="s">
        <v>280</v>
      </c>
      <c r="K1182" s="181"/>
      <c r="L1182" s="181"/>
      <c r="M1182" s="181"/>
    </row>
    <row r="1183" spans="1:13">
      <c r="A1183" s="181" t="s">
        <v>276</v>
      </c>
      <c r="B1183" s="271">
        <v>40528</v>
      </c>
      <c r="C1183" s="181" t="s">
        <v>291</v>
      </c>
      <c r="D1183" s="181" t="s">
        <v>296</v>
      </c>
      <c r="E1183" s="181">
        <v>33.159999999999997</v>
      </c>
      <c r="F1183" s="181">
        <v>297.91000000000003</v>
      </c>
      <c r="G1183" s="181">
        <v>74.48</v>
      </c>
      <c r="H1183" s="181">
        <v>372.39</v>
      </c>
      <c r="I1183" s="181">
        <v>39341</v>
      </c>
      <c r="J1183" s="181" t="s">
        <v>280</v>
      </c>
      <c r="K1183" s="181"/>
      <c r="L1183" s="181"/>
      <c r="M1183" s="181"/>
    </row>
    <row r="1184" spans="1:13">
      <c r="A1184" s="181" t="s">
        <v>276</v>
      </c>
      <c r="B1184" s="271">
        <v>40528</v>
      </c>
      <c r="C1184" s="181" t="s">
        <v>291</v>
      </c>
      <c r="D1184" s="181" t="s">
        <v>302</v>
      </c>
      <c r="E1184" s="181">
        <v>0</v>
      </c>
      <c r="F1184" s="181">
        <v>31.2</v>
      </c>
      <c r="G1184" s="181">
        <v>7.8</v>
      </c>
      <c r="H1184" s="181">
        <v>39</v>
      </c>
      <c r="I1184" s="181">
        <v>39020</v>
      </c>
      <c r="J1184" s="181" t="s">
        <v>280</v>
      </c>
      <c r="K1184" s="181"/>
      <c r="L1184" s="181"/>
      <c r="M1184" s="181"/>
    </row>
    <row r="1185" spans="1:13">
      <c r="A1185" s="181" t="s">
        <v>276</v>
      </c>
      <c r="B1185" s="271">
        <v>40529</v>
      </c>
      <c r="C1185" s="181" t="s">
        <v>298</v>
      </c>
      <c r="D1185" s="181" t="s">
        <v>296</v>
      </c>
      <c r="E1185" s="181">
        <v>30.77</v>
      </c>
      <c r="F1185" s="181">
        <v>274.22000000000003</v>
      </c>
      <c r="G1185" s="181">
        <v>68.56</v>
      </c>
      <c r="H1185" s="181">
        <v>342.78</v>
      </c>
      <c r="I1185" s="181">
        <v>38697</v>
      </c>
      <c r="J1185" s="181" t="s">
        <v>280</v>
      </c>
      <c r="K1185" s="181"/>
      <c r="L1185" s="181"/>
      <c r="M1185" s="181"/>
    </row>
    <row r="1186" spans="1:13">
      <c r="A1186" s="181" t="s">
        <v>276</v>
      </c>
      <c r="B1186" s="271">
        <v>40530</v>
      </c>
      <c r="C1186" s="181" t="s">
        <v>297</v>
      </c>
      <c r="D1186" s="181" t="s">
        <v>279</v>
      </c>
      <c r="E1186" s="181">
        <v>36.46</v>
      </c>
      <c r="F1186" s="181">
        <v>325.8</v>
      </c>
      <c r="G1186" s="181">
        <v>81.45</v>
      </c>
      <c r="H1186" s="181">
        <v>407.25</v>
      </c>
      <c r="I1186" s="181">
        <v>38115</v>
      </c>
      <c r="J1186" s="181" t="s">
        <v>280</v>
      </c>
      <c r="K1186" s="181"/>
      <c r="L1186" s="181"/>
      <c r="M1186" s="181"/>
    </row>
    <row r="1187" spans="1:13">
      <c r="A1187" s="181" t="s">
        <v>276</v>
      </c>
      <c r="B1187" s="271">
        <v>40531</v>
      </c>
      <c r="C1187" s="181" t="s">
        <v>281</v>
      </c>
      <c r="D1187" s="181" t="s">
        <v>279</v>
      </c>
      <c r="E1187" s="181">
        <v>32.83</v>
      </c>
      <c r="F1187" s="181">
        <v>293.89999999999998</v>
      </c>
      <c r="G1187" s="181">
        <v>73.47</v>
      </c>
      <c r="H1187" s="181">
        <v>367.38</v>
      </c>
      <c r="I1187" s="181">
        <v>42032</v>
      </c>
      <c r="J1187" s="181" t="s">
        <v>280</v>
      </c>
      <c r="K1187" s="181"/>
      <c r="L1187" s="181"/>
      <c r="M1187" s="181"/>
    </row>
    <row r="1188" spans="1:13">
      <c r="A1188" s="181" t="s">
        <v>276</v>
      </c>
      <c r="B1188" s="271">
        <v>40531</v>
      </c>
      <c r="C1188" s="181" t="s">
        <v>282</v>
      </c>
      <c r="D1188" s="181" t="s">
        <v>279</v>
      </c>
      <c r="E1188" s="181">
        <v>26.31</v>
      </c>
      <c r="F1188" s="181">
        <v>235.53</v>
      </c>
      <c r="G1188" s="181">
        <v>58.88</v>
      </c>
      <c r="H1188" s="181">
        <v>294.41000000000003</v>
      </c>
      <c r="I1188" s="181">
        <v>36683</v>
      </c>
      <c r="J1188" s="181" t="s">
        <v>280</v>
      </c>
      <c r="K1188" s="181"/>
      <c r="L1188" s="181"/>
      <c r="M1188" s="181"/>
    </row>
    <row r="1189" spans="1:13">
      <c r="A1189" s="181" t="s">
        <v>276</v>
      </c>
      <c r="B1189" s="271">
        <v>40532</v>
      </c>
      <c r="C1189" s="181" t="s">
        <v>285</v>
      </c>
      <c r="D1189" s="181" t="s">
        <v>279</v>
      </c>
      <c r="E1189" s="181">
        <v>25.96</v>
      </c>
      <c r="F1189" s="181">
        <v>232.81</v>
      </c>
      <c r="G1189" s="181">
        <v>58.2</v>
      </c>
      <c r="H1189" s="181">
        <v>291.01</v>
      </c>
      <c r="I1189" s="181">
        <v>37969</v>
      </c>
      <c r="J1189" s="181" t="s">
        <v>280</v>
      </c>
      <c r="K1189" s="181"/>
      <c r="L1189" s="181"/>
      <c r="M1189" s="181"/>
    </row>
    <row r="1190" spans="1:13">
      <c r="A1190" s="181" t="s">
        <v>276</v>
      </c>
      <c r="B1190" s="271">
        <v>40532</v>
      </c>
      <c r="C1190" s="181" t="s">
        <v>282</v>
      </c>
      <c r="D1190" s="181" t="s">
        <v>279</v>
      </c>
      <c r="E1190" s="181">
        <v>17.71</v>
      </c>
      <c r="F1190" s="181">
        <v>158.82</v>
      </c>
      <c r="G1190" s="181">
        <v>39.700000000000003</v>
      </c>
      <c r="H1190" s="181">
        <v>198.52</v>
      </c>
      <c r="I1190" s="181">
        <v>36804</v>
      </c>
      <c r="J1190" s="181" t="s">
        <v>280</v>
      </c>
      <c r="K1190" s="181"/>
      <c r="L1190" s="181"/>
      <c r="M1190" s="181"/>
    </row>
    <row r="1191" spans="1:13">
      <c r="A1191" s="181" t="s">
        <v>276</v>
      </c>
      <c r="B1191" s="271">
        <v>40532</v>
      </c>
      <c r="C1191" s="181" t="s">
        <v>286</v>
      </c>
      <c r="D1191" s="181" t="s">
        <v>279</v>
      </c>
      <c r="E1191" s="181">
        <v>31.3</v>
      </c>
      <c r="F1191" s="181">
        <v>280.19</v>
      </c>
      <c r="G1191" s="181">
        <v>70.05</v>
      </c>
      <c r="H1191" s="181">
        <v>350.24</v>
      </c>
      <c r="I1191" s="181">
        <v>37803</v>
      </c>
      <c r="J1191" s="181" t="s">
        <v>280</v>
      </c>
      <c r="K1191" s="181"/>
      <c r="L1191" s="181"/>
      <c r="M1191" s="181"/>
    </row>
    <row r="1192" spans="1:13">
      <c r="A1192" s="181" t="s">
        <v>276</v>
      </c>
      <c r="B1192" s="271">
        <v>40532</v>
      </c>
      <c r="C1192" s="181" t="s">
        <v>289</v>
      </c>
      <c r="D1192" s="181" t="s">
        <v>279</v>
      </c>
      <c r="E1192" s="181">
        <v>36.72</v>
      </c>
      <c r="F1192" s="181">
        <v>328.72</v>
      </c>
      <c r="G1192" s="181">
        <v>82.18</v>
      </c>
      <c r="H1192" s="181">
        <v>410.9</v>
      </c>
      <c r="I1192" s="181">
        <v>38935</v>
      </c>
      <c r="J1192" s="181" t="s">
        <v>280</v>
      </c>
      <c r="K1192" s="181"/>
      <c r="L1192" s="181"/>
      <c r="M1192" s="181"/>
    </row>
    <row r="1193" spans="1:13">
      <c r="A1193" s="181" t="s">
        <v>276</v>
      </c>
      <c r="B1193" s="271">
        <v>40532</v>
      </c>
      <c r="C1193" s="181" t="s">
        <v>290</v>
      </c>
      <c r="D1193" s="181" t="s">
        <v>279</v>
      </c>
      <c r="E1193" s="181">
        <v>29.34</v>
      </c>
      <c r="F1193" s="181">
        <v>263.12</v>
      </c>
      <c r="G1193" s="181">
        <v>65.78</v>
      </c>
      <c r="H1193" s="181">
        <v>328.9</v>
      </c>
      <c r="I1193" s="181">
        <v>37373</v>
      </c>
      <c r="J1193" s="181" t="s">
        <v>280</v>
      </c>
      <c r="K1193" s="181"/>
      <c r="L1193" s="181"/>
      <c r="M1193" s="181"/>
    </row>
    <row r="1194" spans="1:13">
      <c r="A1194" s="181" t="s">
        <v>276</v>
      </c>
      <c r="B1194" s="271">
        <v>40532</v>
      </c>
      <c r="C1194" s="181" t="s">
        <v>283</v>
      </c>
      <c r="D1194" s="181" t="s">
        <v>279</v>
      </c>
      <c r="E1194" s="181">
        <v>36.340000000000003</v>
      </c>
      <c r="F1194" s="181">
        <v>325.31</v>
      </c>
      <c r="G1194" s="181">
        <v>81.33</v>
      </c>
      <c r="H1194" s="181">
        <v>406.64</v>
      </c>
      <c r="I1194" s="181">
        <v>37846</v>
      </c>
      <c r="J1194" s="181" t="s">
        <v>280</v>
      </c>
      <c r="K1194" s="181"/>
      <c r="L1194" s="181"/>
      <c r="M1194" s="181"/>
    </row>
    <row r="1195" spans="1:13">
      <c r="A1195" s="181" t="s">
        <v>276</v>
      </c>
      <c r="B1195" s="271">
        <v>40533</v>
      </c>
      <c r="C1195" s="181" t="s">
        <v>297</v>
      </c>
      <c r="D1195" s="181" t="s">
        <v>279</v>
      </c>
      <c r="E1195" s="181">
        <v>30.65</v>
      </c>
      <c r="F1195" s="181">
        <v>273.89</v>
      </c>
      <c r="G1195" s="181">
        <v>68.47</v>
      </c>
      <c r="H1195" s="181">
        <v>342.36</v>
      </c>
      <c r="I1195" s="181">
        <v>38564</v>
      </c>
      <c r="J1195" s="181" t="s">
        <v>280</v>
      </c>
      <c r="K1195" s="181"/>
      <c r="L1195" s="181"/>
      <c r="M1195" s="181"/>
    </row>
    <row r="1196" spans="1:13">
      <c r="A1196" s="181" t="s">
        <v>276</v>
      </c>
      <c r="B1196" s="271">
        <v>40533</v>
      </c>
      <c r="C1196" s="181" t="s">
        <v>298</v>
      </c>
      <c r="D1196" s="181" t="s">
        <v>279</v>
      </c>
      <c r="E1196" s="181">
        <v>30.34</v>
      </c>
      <c r="F1196" s="181">
        <v>271.11</v>
      </c>
      <c r="G1196" s="181">
        <v>67.78</v>
      </c>
      <c r="H1196" s="181">
        <v>338.89</v>
      </c>
      <c r="I1196" s="181">
        <v>39068</v>
      </c>
      <c r="J1196" s="181" t="s">
        <v>280</v>
      </c>
      <c r="K1196" s="181"/>
      <c r="L1196" s="181"/>
      <c r="M1196" s="181"/>
    </row>
    <row r="1197" spans="1:13">
      <c r="A1197" s="181" t="s">
        <v>276</v>
      </c>
      <c r="B1197" s="271">
        <v>40534</v>
      </c>
      <c r="C1197" s="181" t="s">
        <v>278</v>
      </c>
      <c r="D1197" s="181" t="s">
        <v>279</v>
      </c>
      <c r="E1197" s="181">
        <v>32.49</v>
      </c>
      <c r="F1197" s="181">
        <v>291.11</v>
      </c>
      <c r="G1197" s="181">
        <v>72.78</v>
      </c>
      <c r="H1197" s="181">
        <v>363.89</v>
      </c>
      <c r="I1197" s="181">
        <v>38663</v>
      </c>
      <c r="J1197" s="181" t="s">
        <v>280</v>
      </c>
      <c r="K1197" s="181"/>
      <c r="L1197" s="181"/>
      <c r="M1197" s="181"/>
    </row>
    <row r="1198" spans="1:13">
      <c r="A1198" s="181" t="s">
        <v>276</v>
      </c>
      <c r="B1198" s="271">
        <v>40534</v>
      </c>
      <c r="C1198" s="181" t="s">
        <v>294</v>
      </c>
      <c r="D1198" s="181" t="s">
        <v>279</v>
      </c>
      <c r="E1198" s="181">
        <v>31.32</v>
      </c>
      <c r="F1198" s="181">
        <v>279.87</v>
      </c>
      <c r="G1198" s="181">
        <v>69.97</v>
      </c>
      <c r="H1198" s="181">
        <v>349.84</v>
      </c>
      <c r="I1198" s="181">
        <v>43710</v>
      </c>
      <c r="J1198" s="181" t="s">
        <v>280</v>
      </c>
      <c r="K1198" s="181"/>
      <c r="L1198" s="181"/>
      <c r="M1198" s="181"/>
    </row>
    <row r="1199" spans="1:13">
      <c r="A1199" s="181" t="s">
        <v>276</v>
      </c>
      <c r="B1199" s="271">
        <v>40535</v>
      </c>
      <c r="C1199" s="181" t="s">
        <v>286</v>
      </c>
      <c r="D1199" s="181" t="s">
        <v>279</v>
      </c>
      <c r="E1199" s="181">
        <v>35.130000000000003</v>
      </c>
      <c r="F1199" s="181">
        <v>316.74</v>
      </c>
      <c r="G1199" s="181">
        <v>79.19</v>
      </c>
      <c r="H1199" s="181">
        <v>395.93</v>
      </c>
      <c r="I1199" s="181">
        <v>38216</v>
      </c>
      <c r="J1199" s="181" t="s">
        <v>280</v>
      </c>
      <c r="K1199" s="181"/>
      <c r="L1199" s="181"/>
      <c r="M1199" s="181"/>
    </row>
    <row r="1200" spans="1:13">
      <c r="A1200" s="181" t="s">
        <v>276</v>
      </c>
      <c r="B1200" s="271">
        <v>40536</v>
      </c>
      <c r="C1200" s="181" t="s">
        <v>285</v>
      </c>
      <c r="D1200" s="181" t="s">
        <v>279</v>
      </c>
      <c r="E1200" s="181">
        <v>27.94</v>
      </c>
      <c r="F1200" s="181">
        <v>254.14</v>
      </c>
      <c r="G1200" s="181">
        <v>63.53</v>
      </c>
      <c r="H1200" s="181">
        <v>317.67</v>
      </c>
      <c r="I1200" s="181">
        <v>38276</v>
      </c>
      <c r="J1200" s="181" t="s">
        <v>280</v>
      </c>
      <c r="K1200" s="181"/>
      <c r="L1200" s="181"/>
      <c r="M1200" s="181"/>
    </row>
    <row r="1201" spans="1:13">
      <c r="A1201" s="181" t="s">
        <v>276</v>
      </c>
      <c r="B1201" s="271">
        <v>40536</v>
      </c>
      <c r="C1201" s="181" t="s">
        <v>297</v>
      </c>
      <c r="D1201" s="181" t="s">
        <v>279</v>
      </c>
      <c r="E1201" s="181">
        <v>32.24</v>
      </c>
      <c r="F1201" s="181">
        <v>293.26</v>
      </c>
      <c r="G1201" s="181">
        <v>73.31</v>
      </c>
      <c r="H1201" s="181">
        <v>366.57</v>
      </c>
      <c r="I1201" s="181">
        <v>38970</v>
      </c>
      <c r="J1201" s="181" t="s">
        <v>280</v>
      </c>
      <c r="K1201" s="181"/>
      <c r="L1201" s="181"/>
      <c r="M1201" s="181"/>
    </row>
    <row r="1202" spans="1:13">
      <c r="A1202" s="181" t="s">
        <v>276</v>
      </c>
      <c r="B1202" s="271">
        <v>40536</v>
      </c>
      <c r="C1202" s="181" t="s">
        <v>287</v>
      </c>
      <c r="D1202" s="181" t="s">
        <v>279</v>
      </c>
      <c r="E1202" s="181">
        <v>37.15</v>
      </c>
      <c r="F1202" s="181">
        <v>334.94</v>
      </c>
      <c r="G1202" s="181">
        <v>83.73</v>
      </c>
      <c r="H1202" s="181">
        <v>418.68</v>
      </c>
      <c r="I1202" s="181">
        <v>38383</v>
      </c>
      <c r="J1202" s="181" t="s">
        <v>280</v>
      </c>
      <c r="K1202" s="181"/>
      <c r="L1202" s="181"/>
      <c r="M1202" s="181"/>
    </row>
    <row r="1203" spans="1:13">
      <c r="A1203" s="181" t="s">
        <v>276</v>
      </c>
      <c r="B1203" s="271">
        <v>40537</v>
      </c>
      <c r="C1203" s="181" t="s">
        <v>298</v>
      </c>
      <c r="D1203" s="181" t="s">
        <v>279</v>
      </c>
      <c r="E1203" s="181">
        <v>33.64</v>
      </c>
      <c r="F1203" s="181">
        <v>305.99</v>
      </c>
      <c r="G1203" s="181">
        <v>76.5</v>
      </c>
      <c r="H1203" s="181">
        <v>382.49</v>
      </c>
      <c r="I1203" s="181">
        <v>39453</v>
      </c>
      <c r="J1203" s="181" t="s">
        <v>280</v>
      </c>
      <c r="K1203" s="181"/>
      <c r="L1203" s="181"/>
      <c r="M1203" s="181"/>
    </row>
    <row r="1204" spans="1:13">
      <c r="A1204" s="181" t="s">
        <v>276</v>
      </c>
      <c r="B1204" s="271">
        <v>40537</v>
      </c>
      <c r="C1204" s="181" t="s">
        <v>291</v>
      </c>
      <c r="D1204" s="181" t="s">
        <v>279</v>
      </c>
      <c r="E1204" s="181">
        <v>27.83</v>
      </c>
      <c r="F1204" s="181">
        <v>253.14</v>
      </c>
      <c r="G1204" s="181">
        <v>63.28</v>
      </c>
      <c r="H1204" s="181">
        <v>316.42</v>
      </c>
      <c r="I1204" s="181">
        <v>39642</v>
      </c>
      <c r="J1204" s="181" t="s">
        <v>280</v>
      </c>
      <c r="K1204" s="181"/>
      <c r="L1204" s="181"/>
      <c r="M1204" s="181"/>
    </row>
    <row r="1205" spans="1:13">
      <c r="A1205" s="181" t="s">
        <v>276</v>
      </c>
      <c r="B1205" s="271">
        <v>40539</v>
      </c>
      <c r="C1205" s="181" t="s">
        <v>278</v>
      </c>
      <c r="D1205" s="181" t="s">
        <v>300</v>
      </c>
      <c r="E1205" s="181">
        <v>28.37</v>
      </c>
      <c r="F1205" s="181">
        <v>264.64</v>
      </c>
      <c r="G1205" s="181">
        <v>66.16</v>
      </c>
      <c r="H1205" s="181">
        <v>330.8</v>
      </c>
      <c r="I1205" s="181">
        <v>39042</v>
      </c>
      <c r="J1205" s="181" t="s">
        <v>280</v>
      </c>
      <c r="K1205" s="181"/>
      <c r="L1205" s="181"/>
      <c r="M1205" s="181"/>
    </row>
    <row r="1206" spans="1:13">
      <c r="A1206" s="181" t="s">
        <v>276</v>
      </c>
      <c r="B1206" s="271">
        <v>40540</v>
      </c>
      <c r="C1206" s="181" t="s">
        <v>285</v>
      </c>
      <c r="D1206" s="181" t="s">
        <v>279</v>
      </c>
      <c r="E1206" s="181">
        <v>33.28</v>
      </c>
      <c r="F1206" s="181">
        <v>303.77999999999997</v>
      </c>
      <c r="G1206" s="181">
        <v>75.94</v>
      </c>
      <c r="H1206" s="181">
        <v>379.72</v>
      </c>
      <c r="I1206" s="181">
        <v>38681</v>
      </c>
      <c r="J1206" s="181" t="s">
        <v>280</v>
      </c>
      <c r="K1206" s="181"/>
      <c r="L1206" s="181"/>
      <c r="M1206" s="181"/>
    </row>
    <row r="1207" spans="1:13">
      <c r="A1207" s="181" t="s">
        <v>276</v>
      </c>
      <c r="B1207" s="271">
        <v>40540</v>
      </c>
      <c r="C1207" s="181" t="s">
        <v>297</v>
      </c>
      <c r="D1207" s="181" t="s">
        <v>279</v>
      </c>
      <c r="E1207" s="181">
        <v>32.69</v>
      </c>
      <c r="F1207" s="181">
        <v>298.39999999999998</v>
      </c>
      <c r="G1207" s="181">
        <v>74.599999999999994</v>
      </c>
      <c r="H1207" s="181">
        <v>373</v>
      </c>
      <c r="I1207" s="181">
        <v>39457</v>
      </c>
      <c r="J1207" s="181" t="s">
        <v>280</v>
      </c>
      <c r="K1207" s="181"/>
      <c r="L1207" s="181"/>
      <c r="M1207" s="181"/>
    </row>
    <row r="1208" spans="1:13">
      <c r="A1208" s="181" t="s">
        <v>276</v>
      </c>
      <c r="B1208" s="271">
        <v>40540</v>
      </c>
      <c r="C1208" s="181" t="s">
        <v>282</v>
      </c>
      <c r="D1208" s="181" t="s">
        <v>279</v>
      </c>
      <c r="E1208" s="181">
        <v>29.93</v>
      </c>
      <c r="F1208" s="181">
        <v>273.2</v>
      </c>
      <c r="G1208" s="181">
        <v>68.3</v>
      </c>
      <c r="H1208" s="181">
        <v>341.5</v>
      </c>
      <c r="I1208" s="181">
        <v>37011</v>
      </c>
      <c r="J1208" s="181" t="s">
        <v>280</v>
      </c>
      <c r="K1208" s="181"/>
      <c r="L1208" s="181"/>
      <c r="M1208" s="181"/>
    </row>
    <row r="1209" spans="1:13">
      <c r="A1209" s="181" t="s">
        <v>276</v>
      </c>
      <c r="B1209" s="271">
        <v>40540</v>
      </c>
      <c r="C1209" s="181" t="s">
        <v>298</v>
      </c>
      <c r="D1209" s="181" t="s">
        <v>279</v>
      </c>
      <c r="E1209" s="181">
        <v>34.01</v>
      </c>
      <c r="F1209" s="181">
        <v>310.45</v>
      </c>
      <c r="G1209" s="181">
        <v>77.61</v>
      </c>
      <c r="H1209" s="181">
        <v>388.06</v>
      </c>
      <c r="I1209" s="181">
        <v>39890</v>
      </c>
      <c r="J1209" s="181" t="s">
        <v>280</v>
      </c>
      <c r="K1209" s="181"/>
      <c r="L1209" s="181"/>
      <c r="M1209" s="181"/>
    </row>
    <row r="1210" spans="1:13">
      <c r="A1210" s="181" t="s">
        <v>276</v>
      </c>
      <c r="B1210" s="271">
        <v>40542</v>
      </c>
      <c r="C1210" s="181" t="s">
        <v>286</v>
      </c>
      <c r="D1210" s="181" t="s">
        <v>279</v>
      </c>
      <c r="E1210" s="181">
        <v>30.98</v>
      </c>
      <c r="F1210" s="181">
        <v>281.54000000000002</v>
      </c>
      <c r="G1210" s="181">
        <v>70.39</v>
      </c>
      <c r="H1210" s="181">
        <v>351.93</v>
      </c>
      <c r="I1210" s="181">
        <v>38665</v>
      </c>
      <c r="J1210" s="181" t="s">
        <v>280</v>
      </c>
      <c r="K1210" s="181"/>
      <c r="L1210" s="181"/>
      <c r="M1210" s="181"/>
    </row>
    <row r="1211" spans="1:13">
      <c r="A1211" s="181" t="s">
        <v>276</v>
      </c>
      <c r="B1211" s="271">
        <v>40542</v>
      </c>
      <c r="C1211" s="181" t="s">
        <v>290</v>
      </c>
      <c r="D1211" s="181" t="s">
        <v>279</v>
      </c>
      <c r="E1211" s="181">
        <v>17.350000000000001</v>
      </c>
      <c r="F1211" s="181">
        <v>157.66999999999999</v>
      </c>
      <c r="G1211" s="181">
        <v>39.42</v>
      </c>
      <c r="H1211" s="181">
        <v>197.09</v>
      </c>
      <c r="I1211" s="181">
        <v>37765</v>
      </c>
      <c r="J1211" s="181" t="s">
        <v>280</v>
      </c>
      <c r="K1211" s="181"/>
      <c r="L1211" s="181"/>
      <c r="M1211" s="181"/>
    </row>
    <row r="1212" spans="1:13">
      <c r="A1212" s="181" t="s">
        <v>276</v>
      </c>
      <c r="B1212" s="271">
        <v>40542</v>
      </c>
      <c r="C1212" s="181" t="s">
        <v>283</v>
      </c>
      <c r="D1212" s="181" t="s">
        <v>279</v>
      </c>
      <c r="E1212" s="181">
        <v>33.32</v>
      </c>
      <c r="F1212" s="181">
        <v>302.82</v>
      </c>
      <c r="G1212" s="181">
        <v>75.7</v>
      </c>
      <c r="H1212" s="181">
        <v>378.52</v>
      </c>
      <c r="I1212" s="181">
        <v>38236</v>
      </c>
      <c r="J1212" s="181" t="s">
        <v>280</v>
      </c>
      <c r="K1212" s="181"/>
      <c r="L1212" s="181"/>
      <c r="M1212" s="181"/>
    </row>
    <row r="1213" spans="1:13">
      <c r="A1213" s="181" t="s">
        <v>276</v>
      </c>
      <c r="B1213" s="271">
        <v>40543</v>
      </c>
      <c r="C1213" s="181" t="s">
        <v>297</v>
      </c>
      <c r="D1213" s="181" t="s">
        <v>279</v>
      </c>
      <c r="E1213" s="181">
        <v>30.93</v>
      </c>
      <c r="F1213" s="181">
        <v>281.10000000000002</v>
      </c>
      <c r="G1213" s="181">
        <v>70.28</v>
      </c>
      <c r="H1213" s="181">
        <v>351.38</v>
      </c>
      <c r="I1213" s="181">
        <v>39941</v>
      </c>
      <c r="J1213" s="181" t="s">
        <v>280</v>
      </c>
      <c r="K1213" s="181"/>
      <c r="L1213" s="181"/>
      <c r="M1213" s="181"/>
    </row>
    <row r="1214" spans="1:13">
      <c r="A1214" s="181" t="s">
        <v>276</v>
      </c>
      <c r="B1214" s="271">
        <v>40543</v>
      </c>
      <c r="C1214" s="181" t="s">
        <v>287</v>
      </c>
      <c r="D1214" s="181" t="s">
        <v>279</v>
      </c>
      <c r="E1214" s="181">
        <v>34.130000000000003</v>
      </c>
      <c r="F1214" s="181">
        <v>310.18</v>
      </c>
      <c r="G1214" s="181">
        <v>77.55</v>
      </c>
      <c r="H1214" s="181">
        <v>387.73</v>
      </c>
      <c r="I1214" s="181">
        <v>38811</v>
      </c>
      <c r="J1214" s="181" t="s">
        <v>280</v>
      </c>
      <c r="K1214" s="181"/>
      <c r="L1214" s="181"/>
      <c r="M1214" s="181"/>
    </row>
    <row r="1215" spans="1:13">
      <c r="A1215" s="181" t="s">
        <v>276</v>
      </c>
      <c r="B1215" s="271">
        <v>40543</v>
      </c>
      <c r="C1215" s="181" t="s">
        <v>294</v>
      </c>
      <c r="D1215" s="181" t="s">
        <v>279</v>
      </c>
      <c r="E1215" s="181">
        <v>32.54</v>
      </c>
      <c r="F1215" s="181">
        <v>295.72000000000003</v>
      </c>
      <c r="G1215" s="181">
        <v>73.930000000000007</v>
      </c>
      <c r="H1215" s="181">
        <v>369.65</v>
      </c>
      <c r="I1215" s="181">
        <v>43835</v>
      </c>
      <c r="J1215" s="181" t="s">
        <v>280</v>
      </c>
      <c r="K1215" s="181"/>
      <c r="L1215" s="181"/>
      <c r="M1215" s="181"/>
    </row>
    <row r="1216" spans="1:13">
      <c r="A1216" s="181" t="s">
        <v>303</v>
      </c>
      <c r="B1216" s="181"/>
      <c r="C1216" s="181"/>
      <c r="D1216" s="181"/>
      <c r="E1216" s="181">
        <v>21158.37</v>
      </c>
      <c r="F1216" s="181">
        <v>181802.8</v>
      </c>
      <c r="G1216" s="181">
        <v>45450.9</v>
      </c>
      <c r="H1216" s="181">
        <v>227253.81</v>
      </c>
      <c r="I1216" s="181"/>
      <c r="J1216" s="181"/>
      <c r="K1216" s="181"/>
      <c r="L1216" s="181"/>
      <c r="M1216" s="181"/>
    </row>
    <row r="1217" spans="1:13">
      <c r="A1217" s="181" t="s">
        <v>304</v>
      </c>
      <c r="B1217" s="181"/>
      <c r="C1217" s="181"/>
      <c r="D1217" s="181"/>
      <c r="E1217" s="181">
        <v>21158.37</v>
      </c>
      <c r="F1217" s="181">
        <v>181802.8</v>
      </c>
      <c r="G1217" s="181">
        <v>45450.9</v>
      </c>
      <c r="H1217" s="181">
        <v>227253.81</v>
      </c>
      <c r="I1217" s="181"/>
      <c r="J1217" s="181"/>
      <c r="K1217" s="181"/>
      <c r="L1217" s="181"/>
      <c r="M1217" s="181"/>
    </row>
  </sheetData>
  <mergeCells count="11">
    <mergeCell ref="L24:N24"/>
    <mergeCell ref="S50:S54"/>
    <mergeCell ref="T50:Z50"/>
    <mergeCell ref="T51:Z51"/>
    <mergeCell ref="L6:N6"/>
    <mergeCell ref="C6:E6"/>
    <mergeCell ref="F6:H6"/>
    <mergeCell ref="I6:K6"/>
    <mergeCell ref="C24:E24"/>
    <mergeCell ref="F24:H24"/>
    <mergeCell ref="I24:K24"/>
  </mergeCells>
  <phoneticPr fontId="0" type="noConversion"/>
  <hyperlinks>
    <hyperlink ref="C5" r:id="rId1" display="http://www.q8.dk/Service/Kundeservice.aspx"/>
    <hyperlink ref="C23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1"/>
  <dimension ref="A1:BH76"/>
  <sheetViews>
    <sheetView topLeftCell="A37" workbookViewId="0">
      <selection activeCell="P76" sqref="P76"/>
    </sheetView>
  </sheetViews>
  <sheetFormatPr defaultRowHeight="15"/>
  <cols>
    <col min="1" max="1" width="22.28515625" customWidth="1"/>
    <col min="2" max="2" width="12.42578125" customWidth="1"/>
    <col min="6" max="15" width="9.28515625" bestFit="1" customWidth="1"/>
    <col min="16" max="16" width="10.140625" bestFit="1" customWidth="1"/>
    <col min="47" max="49" width="10.140625" bestFit="1" customWidth="1"/>
    <col min="58" max="58" width="7.5703125" bestFit="1" customWidth="1"/>
    <col min="59" max="59" width="12.5703125" bestFit="1" customWidth="1"/>
  </cols>
  <sheetData>
    <row r="1" spans="1:59" ht="24.75">
      <c r="A1" s="82"/>
      <c r="B1" s="83"/>
      <c r="C1" s="84" t="s">
        <v>89</v>
      </c>
      <c r="D1" s="85"/>
      <c r="E1" s="85"/>
      <c r="F1" s="86"/>
      <c r="G1" s="86"/>
      <c r="H1" s="86"/>
      <c r="I1" s="86"/>
      <c r="J1" s="87"/>
      <c r="K1" s="86"/>
      <c r="L1" s="82"/>
      <c r="M1" s="87"/>
      <c r="N1" s="87"/>
      <c r="O1" s="87"/>
      <c r="P1" s="87"/>
      <c r="Q1" s="82"/>
      <c r="R1" s="87"/>
      <c r="S1" s="87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</row>
    <row r="2" spans="1:59">
      <c r="A2" s="82"/>
      <c r="B2" s="83"/>
      <c r="C2" s="89"/>
      <c r="D2" s="90" t="s">
        <v>90</v>
      </c>
      <c r="E2" s="91"/>
      <c r="F2" s="92"/>
      <c r="G2" s="92"/>
      <c r="H2" s="92"/>
      <c r="I2" s="87"/>
      <c r="J2" s="87"/>
      <c r="K2" s="87"/>
      <c r="L2" s="82"/>
      <c r="M2" s="87"/>
      <c r="N2" s="87"/>
      <c r="O2" s="87"/>
      <c r="P2" s="87"/>
      <c r="Q2" s="82"/>
      <c r="R2" s="87"/>
      <c r="S2" s="87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</row>
    <row r="3" spans="1:59" s="95" customFormat="1" ht="33" customHeight="1">
      <c r="A3" s="87"/>
      <c r="B3" s="83"/>
      <c r="C3" s="87"/>
      <c r="D3" s="93" t="s">
        <v>91</v>
      </c>
      <c r="E3" s="87"/>
      <c r="F3" s="87"/>
      <c r="G3" s="87"/>
      <c r="H3" s="87"/>
      <c r="I3" s="87"/>
      <c r="J3" s="87"/>
      <c r="K3" s="87"/>
      <c r="L3" s="87"/>
      <c r="M3" s="94"/>
      <c r="N3" s="94"/>
      <c r="O3" s="87"/>
      <c r="P3" s="87"/>
      <c r="Q3" s="87"/>
      <c r="R3" s="87"/>
      <c r="S3" s="87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</row>
    <row r="4" spans="1:59" s="95" customFormat="1" ht="18" customHeight="1">
      <c r="B4" s="83"/>
      <c r="C4" s="87"/>
      <c r="D4" s="87"/>
      <c r="E4" s="86" t="s">
        <v>92</v>
      </c>
      <c r="F4" s="86"/>
      <c r="G4" s="86"/>
      <c r="H4" s="86"/>
      <c r="I4" s="86"/>
      <c r="J4" s="87"/>
      <c r="K4" s="86"/>
      <c r="L4" s="82"/>
      <c r="M4" s="96" t="s">
        <v>93</v>
      </c>
      <c r="N4" s="96"/>
      <c r="O4" s="97"/>
      <c r="P4" s="87"/>
      <c r="Q4" s="87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</row>
    <row r="5" spans="1:59" s="95" customFormat="1" ht="18" customHeight="1">
      <c r="A5" s="87"/>
      <c r="B5" s="83"/>
      <c r="C5" s="87"/>
      <c r="D5" s="87"/>
      <c r="E5" s="86"/>
      <c r="F5" s="86"/>
      <c r="G5" s="86"/>
      <c r="H5" s="86"/>
      <c r="I5" s="86"/>
      <c r="J5" s="87"/>
      <c r="K5" s="86"/>
      <c r="L5" s="82"/>
      <c r="M5" s="96" t="s">
        <v>94</v>
      </c>
      <c r="N5" s="96"/>
      <c r="O5" s="97"/>
      <c r="P5" s="87"/>
      <c r="Q5" s="87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</row>
    <row r="6" spans="1:59" s="95" customFormat="1" ht="18" customHeight="1">
      <c r="A6" s="98" t="s">
        <v>95</v>
      </c>
      <c r="B6" s="83"/>
      <c r="C6" s="87"/>
      <c r="D6" s="87"/>
      <c r="E6" s="86"/>
      <c r="F6" s="86"/>
      <c r="G6" s="86"/>
      <c r="H6" s="86"/>
      <c r="I6" s="86"/>
      <c r="J6" s="87"/>
      <c r="K6" s="86"/>
      <c r="L6" s="82"/>
      <c r="M6" s="99" t="s">
        <v>96</v>
      </c>
      <c r="N6" s="96"/>
      <c r="O6" s="97"/>
      <c r="P6" s="87"/>
      <c r="Q6" s="87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</row>
    <row r="7" spans="1:59" ht="15.75">
      <c r="A7" s="100" t="s">
        <v>97</v>
      </c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3"/>
      <c r="M7" s="96" t="s">
        <v>98</v>
      </c>
      <c r="N7" s="99"/>
      <c r="O7" s="104"/>
      <c r="P7" s="102"/>
      <c r="Q7" s="105" t="s">
        <v>99</v>
      </c>
      <c r="R7" s="106"/>
      <c r="S7" s="107" t="s">
        <v>100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</row>
    <row r="8" spans="1:59" ht="26.25">
      <c r="A8" s="108"/>
      <c r="B8" s="109"/>
      <c r="C8" s="110" t="s">
        <v>101</v>
      </c>
      <c r="D8" s="111"/>
      <c r="E8" s="111"/>
      <c r="F8" s="112"/>
      <c r="G8" s="113"/>
      <c r="H8" s="114" t="s">
        <v>102</v>
      </c>
      <c r="I8" s="115"/>
      <c r="J8" s="112"/>
      <c r="K8" s="112"/>
      <c r="L8" s="116"/>
      <c r="M8" s="112"/>
      <c r="N8" s="112"/>
      <c r="O8" s="116"/>
      <c r="P8" s="113"/>
      <c r="Q8" s="117" t="s">
        <v>103</v>
      </c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9"/>
      <c r="AX8" s="117" t="s">
        <v>104</v>
      </c>
      <c r="AY8" s="117"/>
      <c r="AZ8" s="117"/>
      <c r="BA8" s="117"/>
      <c r="BB8" s="117"/>
      <c r="BC8" s="117"/>
      <c r="BD8" s="117"/>
      <c r="BE8" s="117"/>
      <c r="BF8" s="117"/>
      <c r="BG8" s="117"/>
    </row>
    <row r="9" spans="1:59" ht="12" customHeight="1">
      <c r="A9" s="120"/>
      <c r="B9" s="121"/>
      <c r="C9" s="110"/>
      <c r="D9" s="111"/>
      <c r="E9" s="111"/>
      <c r="F9" s="112"/>
      <c r="G9" s="113"/>
      <c r="H9" s="115"/>
      <c r="I9" s="115"/>
      <c r="J9" s="112"/>
      <c r="K9" s="112"/>
      <c r="L9" s="116"/>
      <c r="M9" s="112"/>
      <c r="N9" s="112"/>
      <c r="O9" s="116"/>
      <c r="P9" s="113"/>
      <c r="Q9" s="118">
        <v>1977</v>
      </c>
      <c r="R9" s="118">
        <v>1978</v>
      </c>
      <c r="S9" s="118">
        <v>1979</v>
      </c>
      <c r="T9" s="118">
        <v>1980</v>
      </c>
      <c r="U9" s="118">
        <v>1981</v>
      </c>
      <c r="V9" s="118">
        <v>1982</v>
      </c>
      <c r="W9" s="118">
        <v>1983</v>
      </c>
      <c r="X9" s="118">
        <v>1984</v>
      </c>
      <c r="Y9" s="118">
        <v>1985</v>
      </c>
      <c r="Z9" s="118">
        <v>1986</v>
      </c>
      <c r="AA9" s="118">
        <v>1987</v>
      </c>
      <c r="AB9" s="118">
        <v>1988</v>
      </c>
      <c r="AC9" s="118">
        <v>1989</v>
      </c>
      <c r="AD9" s="118">
        <v>1990</v>
      </c>
      <c r="AE9" s="118">
        <v>1991</v>
      </c>
      <c r="AF9" s="118">
        <v>1992</v>
      </c>
      <c r="AG9" s="118">
        <v>1993</v>
      </c>
      <c r="AH9" s="118">
        <v>1994</v>
      </c>
      <c r="AI9" s="118">
        <v>1995</v>
      </c>
      <c r="AJ9" s="118">
        <v>1996</v>
      </c>
      <c r="AK9" s="118">
        <v>1997</v>
      </c>
      <c r="AL9" s="118">
        <v>1998</v>
      </c>
      <c r="AM9" s="118">
        <v>1999</v>
      </c>
      <c r="AN9" s="118">
        <v>2000</v>
      </c>
      <c r="AO9" s="118">
        <v>2001</v>
      </c>
      <c r="AP9" s="118">
        <v>2002</v>
      </c>
      <c r="AQ9" s="118">
        <v>2003</v>
      </c>
      <c r="AR9" s="118">
        <v>2004</v>
      </c>
      <c r="AS9" s="118">
        <v>2005</v>
      </c>
      <c r="AT9" s="118">
        <v>2006</v>
      </c>
      <c r="AU9" s="118">
        <v>2007</v>
      </c>
      <c r="AV9" s="118">
        <v>2008</v>
      </c>
      <c r="AW9" s="122">
        <v>2009</v>
      </c>
      <c r="AX9" s="123">
        <v>40179</v>
      </c>
      <c r="AY9" s="123">
        <v>40210</v>
      </c>
      <c r="AZ9" s="123">
        <v>40238</v>
      </c>
      <c r="BA9" s="123">
        <v>40269</v>
      </c>
      <c r="BB9" s="123">
        <v>40299</v>
      </c>
      <c r="BC9" s="123">
        <v>40330</v>
      </c>
      <c r="BD9" s="123">
        <v>40360</v>
      </c>
      <c r="BE9" s="123">
        <v>40391</v>
      </c>
      <c r="BF9" s="123">
        <v>40422</v>
      </c>
      <c r="BG9" s="124" t="s">
        <v>105</v>
      </c>
    </row>
    <row r="10" spans="1:59" ht="41.25" customHeight="1">
      <c r="A10" s="125" t="s">
        <v>106</v>
      </c>
      <c r="B10" s="126" t="s">
        <v>107</v>
      </c>
      <c r="C10" s="127" t="s">
        <v>108</v>
      </c>
      <c r="D10" s="127" t="s">
        <v>109</v>
      </c>
      <c r="E10" s="127" t="s">
        <v>110</v>
      </c>
      <c r="F10" s="127" t="s">
        <v>111</v>
      </c>
      <c r="G10" s="128" t="s">
        <v>112</v>
      </c>
      <c r="H10" s="128" t="s">
        <v>113</v>
      </c>
      <c r="I10" s="127" t="s">
        <v>114</v>
      </c>
      <c r="J10" s="127" t="s">
        <v>115</v>
      </c>
      <c r="K10" s="128" t="s">
        <v>116</v>
      </c>
      <c r="L10" s="125" t="s">
        <v>117</v>
      </c>
      <c r="M10" s="129" t="s">
        <v>118</v>
      </c>
      <c r="N10" s="129" t="s">
        <v>119</v>
      </c>
      <c r="O10" s="130" t="s">
        <v>120</v>
      </c>
      <c r="P10" s="127" t="s">
        <v>121</v>
      </c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2"/>
      <c r="AX10" s="133"/>
      <c r="AY10" s="133"/>
      <c r="AZ10" s="133"/>
      <c r="BA10" s="133"/>
      <c r="BB10" s="133"/>
      <c r="BC10" s="133"/>
      <c r="BD10" s="133"/>
      <c r="BE10" s="133"/>
      <c r="BF10" s="133"/>
      <c r="BG10" s="132"/>
    </row>
    <row r="11" spans="1:59" s="95" customFormat="1" ht="4.5" customHeight="1">
      <c r="A11" s="134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4"/>
      <c r="M11" s="137"/>
      <c r="N11" s="137"/>
      <c r="O11" s="138"/>
      <c r="P11" s="138"/>
      <c r="Q11" s="134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</row>
    <row r="12" spans="1:59" s="95" customFormat="1" ht="15" customHeight="1">
      <c r="A12" s="134"/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34"/>
      <c r="M12" s="139" t="s">
        <v>122</v>
      </c>
      <c r="N12" s="139"/>
      <c r="O12" s="136"/>
      <c r="P12" s="136"/>
      <c r="Q12" s="134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</row>
    <row r="13" spans="1:59" s="95" customFormat="1" ht="15" customHeight="1">
      <c r="A13" s="134"/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4"/>
      <c r="M13" s="139" t="s">
        <v>123</v>
      </c>
      <c r="N13" s="139"/>
      <c r="O13" s="136"/>
      <c r="P13" s="136"/>
      <c r="Q13" s="134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</row>
    <row r="14" spans="1:59" s="95" customFormat="1" ht="15" customHeight="1">
      <c r="A14" s="134"/>
      <c r="B14" s="135"/>
      <c r="C14" s="136"/>
      <c r="D14" s="136"/>
      <c r="E14" s="136"/>
      <c r="F14" s="136"/>
      <c r="G14" s="136"/>
      <c r="H14" s="136"/>
      <c r="I14" s="136"/>
      <c r="J14" s="136"/>
      <c r="K14" s="136"/>
      <c r="L14" s="134"/>
      <c r="M14" s="139" t="s">
        <v>124</v>
      </c>
      <c r="N14" s="139"/>
      <c r="O14" s="136"/>
      <c r="P14" s="136"/>
      <c r="Q14" s="134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</row>
    <row r="15" spans="1:59" ht="15" customHeight="1">
      <c r="A15" s="140" t="s">
        <v>125</v>
      </c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3"/>
      <c r="M15" s="139" t="s">
        <v>126</v>
      </c>
      <c r="N15" s="139"/>
      <c r="O15" s="142"/>
      <c r="P15" s="142"/>
      <c r="Q15" s="144" t="s">
        <v>127</v>
      </c>
      <c r="R15" s="145"/>
      <c r="S15" s="145" t="s">
        <v>128</v>
      </c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</row>
    <row r="16" spans="1:59" ht="26.25">
      <c r="A16" s="147"/>
      <c r="B16" s="148"/>
      <c r="C16" s="149" t="s">
        <v>129</v>
      </c>
      <c r="D16" s="150"/>
      <c r="E16" s="150"/>
      <c r="F16" s="151"/>
      <c r="G16" s="152"/>
      <c r="H16" s="153" t="s">
        <v>130</v>
      </c>
      <c r="I16" s="154"/>
      <c r="J16" s="151"/>
      <c r="K16" s="151"/>
      <c r="L16" s="155"/>
      <c r="M16" s="151"/>
      <c r="N16" s="152"/>
      <c r="O16" s="155"/>
      <c r="P16" s="152"/>
      <c r="Q16" s="156" t="s">
        <v>131</v>
      </c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8"/>
      <c r="AX16" s="156" t="s">
        <v>132</v>
      </c>
      <c r="AY16" s="156"/>
      <c r="AZ16" s="156"/>
      <c r="BA16" s="156"/>
      <c r="BB16" s="156"/>
      <c r="BC16" s="156"/>
      <c r="BD16" s="156"/>
      <c r="BE16" s="156"/>
      <c r="BF16" s="156"/>
      <c r="BG16" s="156"/>
    </row>
    <row r="17" spans="1:60">
      <c r="A17" s="159"/>
      <c r="B17" s="160"/>
      <c r="C17" s="149"/>
      <c r="D17" s="150"/>
      <c r="E17" s="150"/>
      <c r="F17" s="151"/>
      <c r="G17" s="152"/>
      <c r="H17" s="154"/>
      <c r="I17" s="154"/>
      <c r="J17" s="151"/>
      <c r="K17" s="151"/>
      <c r="L17" s="155"/>
      <c r="M17" s="151"/>
      <c r="N17" s="152"/>
      <c r="O17" s="155"/>
      <c r="P17" s="152"/>
      <c r="Q17" s="157">
        <v>1977</v>
      </c>
      <c r="R17" s="157">
        <v>1978</v>
      </c>
      <c r="S17" s="157">
        <v>1979</v>
      </c>
      <c r="T17" s="157">
        <v>1980</v>
      </c>
      <c r="U17" s="157">
        <v>1981</v>
      </c>
      <c r="V17" s="157">
        <v>1982</v>
      </c>
      <c r="W17" s="157">
        <v>1983</v>
      </c>
      <c r="X17" s="157">
        <v>1984</v>
      </c>
      <c r="Y17" s="157">
        <v>1985</v>
      </c>
      <c r="Z17" s="157">
        <v>1986</v>
      </c>
      <c r="AA17" s="157">
        <v>1987</v>
      </c>
      <c r="AB17" s="157">
        <v>1988</v>
      </c>
      <c r="AC17" s="157">
        <v>1989</v>
      </c>
      <c r="AD17" s="157">
        <v>1990</v>
      </c>
      <c r="AE17" s="157">
        <v>1991</v>
      </c>
      <c r="AF17" s="157">
        <v>1992</v>
      </c>
      <c r="AG17" s="157">
        <v>1993</v>
      </c>
      <c r="AH17" s="157">
        <v>1994</v>
      </c>
      <c r="AI17" s="157">
        <v>1995</v>
      </c>
      <c r="AJ17" s="157">
        <v>1996</v>
      </c>
      <c r="AK17" s="157">
        <v>1997</v>
      </c>
      <c r="AL17" s="157">
        <v>1998</v>
      </c>
      <c r="AM17" s="157">
        <v>1999</v>
      </c>
      <c r="AN17" s="157">
        <v>2000</v>
      </c>
      <c r="AO17" s="157">
        <v>2001</v>
      </c>
      <c r="AP17" s="157">
        <v>2002</v>
      </c>
      <c r="AQ17" s="157">
        <v>2003</v>
      </c>
      <c r="AR17" s="157">
        <v>2004</v>
      </c>
      <c r="AS17" s="157">
        <v>2005</v>
      </c>
      <c r="AT17" s="157">
        <v>2006</v>
      </c>
      <c r="AU17" s="157">
        <v>2007</v>
      </c>
      <c r="AV17" s="157">
        <v>2008</v>
      </c>
      <c r="AW17" s="158">
        <v>2009</v>
      </c>
      <c r="AX17" s="161">
        <f t="shared" ref="AX17:BF17" si="0">AX9</f>
        <v>40179</v>
      </c>
      <c r="AY17" s="161">
        <f t="shared" si="0"/>
        <v>40210</v>
      </c>
      <c r="AZ17" s="161">
        <f t="shared" si="0"/>
        <v>40238</v>
      </c>
      <c r="BA17" s="161">
        <f t="shared" si="0"/>
        <v>40269</v>
      </c>
      <c r="BB17" s="161">
        <f t="shared" si="0"/>
        <v>40299</v>
      </c>
      <c r="BC17" s="161">
        <f t="shared" si="0"/>
        <v>40330</v>
      </c>
      <c r="BD17" s="161">
        <f t="shared" si="0"/>
        <v>40360</v>
      </c>
      <c r="BE17" s="161">
        <f t="shared" si="0"/>
        <v>40391</v>
      </c>
      <c r="BF17" s="161">
        <f t="shared" si="0"/>
        <v>40422</v>
      </c>
      <c r="BG17" s="162" t="s">
        <v>133</v>
      </c>
    </row>
    <row r="18" spans="1:60" ht="48" customHeight="1">
      <c r="A18" s="163" t="s">
        <v>134</v>
      </c>
      <c r="B18" s="164" t="s">
        <v>135</v>
      </c>
      <c r="C18" s="165" t="s">
        <v>136</v>
      </c>
      <c r="D18" s="166" t="s">
        <v>137</v>
      </c>
      <c r="E18" s="166" t="s">
        <v>138</v>
      </c>
      <c r="F18" s="166" t="s">
        <v>139</v>
      </c>
      <c r="G18" s="166" t="s">
        <v>140</v>
      </c>
      <c r="H18" s="167" t="s">
        <v>141</v>
      </c>
      <c r="I18" s="167" t="s">
        <v>142</v>
      </c>
      <c r="J18" s="166" t="s">
        <v>143</v>
      </c>
      <c r="K18" s="166" t="s">
        <v>144</v>
      </c>
      <c r="L18" s="167" t="s">
        <v>145</v>
      </c>
      <c r="M18" s="163" t="s">
        <v>146</v>
      </c>
      <c r="N18" s="166" t="s">
        <v>147</v>
      </c>
      <c r="O18" s="166" t="s">
        <v>148</v>
      </c>
      <c r="P18" s="168" t="s">
        <v>149</v>
      </c>
      <c r="Q18" s="166" t="s">
        <v>150</v>
      </c>
      <c r="R18" s="145">
        <f>R17</f>
        <v>1978</v>
      </c>
      <c r="S18" s="145">
        <f t="shared" ref="S18:AX18" si="1">S17</f>
        <v>1979</v>
      </c>
      <c r="T18" s="145">
        <f t="shared" si="1"/>
        <v>1980</v>
      </c>
      <c r="U18" s="145">
        <f t="shared" si="1"/>
        <v>1981</v>
      </c>
      <c r="V18" s="145">
        <f t="shared" si="1"/>
        <v>1982</v>
      </c>
      <c r="W18" s="145">
        <f t="shared" si="1"/>
        <v>1983</v>
      </c>
      <c r="X18" s="145">
        <f t="shared" si="1"/>
        <v>1984</v>
      </c>
      <c r="Y18" s="145">
        <f t="shared" si="1"/>
        <v>1985</v>
      </c>
      <c r="Z18" s="145">
        <f t="shared" si="1"/>
        <v>1986</v>
      </c>
      <c r="AA18" s="145">
        <f t="shared" si="1"/>
        <v>1987</v>
      </c>
      <c r="AB18" s="145">
        <f t="shared" si="1"/>
        <v>1988</v>
      </c>
      <c r="AC18" s="145">
        <f t="shared" si="1"/>
        <v>1989</v>
      </c>
      <c r="AD18" s="145">
        <f t="shared" si="1"/>
        <v>1990</v>
      </c>
      <c r="AE18" s="145">
        <f t="shared" si="1"/>
        <v>1991</v>
      </c>
      <c r="AF18" s="145">
        <f t="shared" si="1"/>
        <v>1992</v>
      </c>
      <c r="AG18" s="145">
        <f t="shared" si="1"/>
        <v>1993</v>
      </c>
      <c r="AH18" s="145">
        <f t="shared" si="1"/>
        <v>1994</v>
      </c>
      <c r="AI18" s="145">
        <f t="shared" si="1"/>
        <v>1995</v>
      </c>
      <c r="AJ18" s="145">
        <f t="shared" si="1"/>
        <v>1996</v>
      </c>
      <c r="AK18" s="145">
        <f t="shared" si="1"/>
        <v>1997</v>
      </c>
      <c r="AL18" s="145">
        <f t="shared" si="1"/>
        <v>1998</v>
      </c>
      <c r="AM18" s="145">
        <f t="shared" si="1"/>
        <v>1999</v>
      </c>
      <c r="AN18" s="145">
        <f t="shared" si="1"/>
        <v>2000</v>
      </c>
      <c r="AO18" s="145">
        <f t="shared" si="1"/>
        <v>2001</v>
      </c>
      <c r="AP18" s="145">
        <f t="shared" si="1"/>
        <v>2002</v>
      </c>
      <c r="AQ18" s="145">
        <f t="shared" si="1"/>
        <v>2003</v>
      </c>
      <c r="AR18" s="145">
        <f t="shared" si="1"/>
        <v>2004</v>
      </c>
      <c r="AS18" s="145">
        <f t="shared" si="1"/>
        <v>2005</v>
      </c>
      <c r="AT18" s="145">
        <f t="shared" si="1"/>
        <v>2006</v>
      </c>
      <c r="AU18" s="145">
        <f t="shared" si="1"/>
        <v>2007</v>
      </c>
      <c r="AV18" s="145">
        <f t="shared" si="1"/>
        <v>2008</v>
      </c>
      <c r="AW18" s="145">
        <f t="shared" si="1"/>
        <v>2009</v>
      </c>
      <c r="AX18" s="145">
        <f t="shared" si="1"/>
        <v>40179</v>
      </c>
      <c r="AY18" s="169"/>
      <c r="AZ18" s="169"/>
      <c r="BA18" s="169"/>
      <c r="BB18" s="169"/>
      <c r="BC18" s="169"/>
      <c r="BD18" s="169"/>
      <c r="BE18" s="169"/>
      <c r="BF18" s="169"/>
      <c r="BG18" s="169"/>
      <c r="BH18" s="170"/>
    </row>
    <row r="19" spans="1:60">
      <c r="A19" s="6" t="s">
        <v>151</v>
      </c>
      <c r="B19" s="171">
        <v>36749</v>
      </c>
      <c r="C19">
        <v>1000</v>
      </c>
      <c r="D19">
        <v>54</v>
      </c>
      <c r="E19">
        <v>50</v>
      </c>
      <c r="F19" t="s">
        <v>152</v>
      </c>
      <c r="G19" t="s">
        <v>153</v>
      </c>
      <c r="H19">
        <v>741</v>
      </c>
      <c r="I19" t="s">
        <v>30</v>
      </c>
      <c r="J19" t="s">
        <v>154</v>
      </c>
      <c r="K19" t="s">
        <v>155</v>
      </c>
      <c r="L19" s="6" t="s">
        <v>156</v>
      </c>
      <c r="M19">
        <v>599008.35</v>
      </c>
      <c r="N19">
        <v>6184934.4900000002</v>
      </c>
      <c r="O19">
        <v>200214</v>
      </c>
      <c r="P19" t="s">
        <v>157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>
        <v>1051471.625</v>
      </c>
      <c r="AO19" s="81">
        <v>2318309.3203125</v>
      </c>
      <c r="AP19" s="81">
        <v>2436371.640625</v>
      </c>
      <c r="AQ19" s="81">
        <v>2236882.546875</v>
      </c>
      <c r="AR19" s="81">
        <v>2509283.390625</v>
      </c>
      <c r="AS19" s="81">
        <v>2424408.6640625</v>
      </c>
      <c r="AT19" s="81">
        <v>2190004.98046875</v>
      </c>
      <c r="AU19" s="81">
        <v>2609597.6640625</v>
      </c>
      <c r="AV19" s="81">
        <v>2507319.00390625</v>
      </c>
      <c r="AW19" s="81">
        <v>2374393.6796875</v>
      </c>
      <c r="AX19" s="81">
        <v>273420</v>
      </c>
      <c r="AY19" s="81">
        <v>167780.328125</v>
      </c>
      <c r="AZ19" s="81">
        <v>193024.328125</v>
      </c>
      <c r="BA19" s="81">
        <v>180904</v>
      </c>
      <c r="BB19" s="81">
        <v>175823.671875</v>
      </c>
      <c r="BC19" s="81">
        <v>103655.6640625</v>
      </c>
      <c r="BD19" s="81">
        <v>117034.3359375</v>
      </c>
      <c r="BE19" s="81">
        <v>142646</v>
      </c>
      <c r="BF19" s="81">
        <v>195147.046875</v>
      </c>
      <c r="BG19" s="81">
        <v>1549435.375</v>
      </c>
    </row>
    <row r="20" spans="1:60">
      <c r="A20" s="6" t="s">
        <v>158</v>
      </c>
      <c r="B20" s="171">
        <v>36749</v>
      </c>
      <c r="C20">
        <v>1000</v>
      </c>
      <c r="D20">
        <v>54</v>
      </c>
      <c r="E20">
        <v>50</v>
      </c>
      <c r="F20" t="s">
        <v>152</v>
      </c>
      <c r="G20" t="s">
        <v>153</v>
      </c>
      <c r="H20">
        <v>741</v>
      </c>
      <c r="I20" t="s">
        <v>30</v>
      </c>
      <c r="J20" t="s">
        <v>154</v>
      </c>
      <c r="K20" t="s">
        <v>155</v>
      </c>
      <c r="L20" s="6" t="s">
        <v>156</v>
      </c>
      <c r="M20">
        <v>598986.55000000005</v>
      </c>
      <c r="N20">
        <v>6184710.8700000001</v>
      </c>
      <c r="O20">
        <v>200214</v>
      </c>
      <c r="P20" t="s">
        <v>157</v>
      </c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>
        <v>1051471.625</v>
      </c>
      <c r="AO20" s="81">
        <v>2318309.3203125</v>
      </c>
      <c r="AP20" s="81">
        <v>2436371.640625</v>
      </c>
      <c r="AQ20" s="81">
        <v>2236882.546875</v>
      </c>
      <c r="AR20" s="81">
        <v>2509283.390625</v>
      </c>
      <c r="AS20" s="81">
        <v>2424408.6640625</v>
      </c>
      <c r="AT20" s="81">
        <v>2190004.98046875</v>
      </c>
      <c r="AU20" s="81">
        <v>2609597.6640625</v>
      </c>
      <c r="AV20" s="81">
        <v>2507319.00390625</v>
      </c>
      <c r="AW20" s="81">
        <v>2374393.6796875</v>
      </c>
      <c r="AX20" s="81">
        <v>273420</v>
      </c>
      <c r="AY20" s="81">
        <v>167780.328125</v>
      </c>
      <c r="AZ20" s="81">
        <v>193024.328125</v>
      </c>
      <c r="BA20" s="81">
        <v>180904</v>
      </c>
      <c r="BB20" s="81">
        <v>175823.671875</v>
      </c>
      <c r="BC20" s="81">
        <v>103655.6640625</v>
      </c>
      <c r="BD20" s="81">
        <v>117034.3359375</v>
      </c>
      <c r="BE20" s="81">
        <v>142646</v>
      </c>
      <c r="BF20" s="81">
        <v>215323.453125</v>
      </c>
      <c r="BG20" s="81">
        <v>1569611.78125</v>
      </c>
    </row>
    <row r="21" spans="1:60">
      <c r="A21" s="6" t="s">
        <v>159</v>
      </c>
      <c r="B21" s="171">
        <v>36749</v>
      </c>
      <c r="C21">
        <v>1000</v>
      </c>
      <c r="D21">
        <v>54</v>
      </c>
      <c r="E21">
        <v>50</v>
      </c>
      <c r="F21" t="s">
        <v>152</v>
      </c>
      <c r="G21" t="s">
        <v>153</v>
      </c>
      <c r="H21">
        <v>741</v>
      </c>
      <c r="I21" t="s">
        <v>30</v>
      </c>
      <c r="J21" t="s">
        <v>154</v>
      </c>
      <c r="K21" t="s">
        <v>160</v>
      </c>
      <c r="L21" s="6" t="s">
        <v>161</v>
      </c>
      <c r="M21">
        <v>598965.28</v>
      </c>
      <c r="N21">
        <v>6184486.8899999997</v>
      </c>
      <c r="O21">
        <v>200214</v>
      </c>
      <c r="P21" t="s">
        <v>157</v>
      </c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>
        <v>1051471.625</v>
      </c>
      <c r="AO21" s="81">
        <v>2318309.3203125</v>
      </c>
      <c r="AP21" s="81">
        <v>2436371.640625</v>
      </c>
      <c r="AQ21" s="81">
        <v>2236882.546875</v>
      </c>
      <c r="AR21" s="81">
        <v>2509283.390625</v>
      </c>
      <c r="AS21" s="81">
        <v>2424408.6640625</v>
      </c>
      <c r="AT21" s="81">
        <v>2190004.98046875</v>
      </c>
      <c r="AU21" s="81">
        <v>2609597.6640625</v>
      </c>
      <c r="AV21" s="81">
        <v>2507319.00390625</v>
      </c>
      <c r="AW21" s="81">
        <v>2374393.6796875</v>
      </c>
      <c r="AX21" s="81">
        <v>273420</v>
      </c>
      <c r="AY21" s="81">
        <v>167780.328125</v>
      </c>
      <c r="AZ21" s="81">
        <v>193024.328125</v>
      </c>
      <c r="BA21" s="81">
        <v>180904</v>
      </c>
      <c r="BB21" s="81">
        <v>175823.671875</v>
      </c>
      <c r="BC21" s="81">
        <v>103655.6640625</v>
      </c>
      <c r="BD21" s="81">
        <v>117034.3359375</v>
      </c>
      <c r="BE21" s="81">
        <v>142646</v>
      </c>
      <c r="BF21" s="81">
        <v>219472.984375</v>
      </c>
      <c r="BG21" s="81">
        <v>1573761.3125</v>
      </c>
    </row>
    <row r="22" spans="1:60">
      <c r="A22" s="6" t="s">
        <v>162</v>
      </c>
      <c r="B22" s="171">
        <v>36749</v>
      </c>
      <c r="C22">
        <v>1000</v>
      </c>
      <c r="D22">
        <v>54</v>
      </c>
      <c r="E22">
        <v>50</v>
      </c>
      <c r="F22" t="s">
        <v>152</v>
      </c>
      <c r="G22" t="s">
        <v>153</v>
      </c>
      <c r="H22">
        <v>741</v>
      </c>
      <c r="I22" t="s">
        <v>30</v>
      </c>
      <c r="J22" t="s">
        <v>154</v>
      </c>
      <c r="K22" t="s">
        <v>163</v>
      </c>
      <c r="L22" s="6" t="s">
        <v>164</v>
      </c>
      <c r="M22">
        <v>601167.43000000005</v>
      </c>
      <c r="N22">
        <v>6185789.3600000003</v>
      </c>
      <c r="O22">
        <v>200215</v>
      </c>
      <c r="P22" t="s">
        <v>157</v>
      </c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>
        <v>1079203.625</v>
      </c>
      <c r="AO22" s="81">
        <v>2345531.4296875</v>
      </c>
      <c r="AP22" s="81">
        <v>2503071.4375</v>
      </c>
      <c r="AQ22" s="81">
        <v>2260853.625</v>
      </c>
      <c r="AR22" s="81">
        <v>2462131.9765625</v>
      </c>
      <c r="AS22" s="81">
        <v>2430042.40625</v>
      </c>
      <c r="AT22" s="81">
        <v>2199020.15234375</v>
      </c>
      <c r="AU22" s="81">
        <v>2529363</v>
      </c>
      <c r="AV22" s="81">
        <v>2388647.38671875</v>
      </c>
      <c r="AW22" s="81">
        <v>2356650.40625</v>
      </c>
      <c r="AX22" s="81">
        <v>262341.59375</v>
      </c>
      <c r="AY22" s="81">
        <v>176203.40625</v>
      </c>
      <c r="AZ22" s="81">
        <v>178800.40625</v>
      </c>
      <c r="BA22" s="81">
        <v>171241.59375</v>
      </c>
      <c r="BB22" s="81">
        <v>182466.203125</v>
      </c>
      <c r="BC22" s="81">
        <v>98716.796875</v>
      </c>
      <c r="BD22" s="81">
        <v>109418</v>
      </c>
      <c r="BE22" s="81">
        <v>142917.59375</v>
      </c>
      <c r="BF22" s="81">
        <v>205492.71875</v>
      </c>
      <c r="BG22" s="81">
        <v>1527598.3125</v>
      </c>
    </row>
    <row r="23" spans="1:60">
      <c r="A23" s="6" t="s">
        <v>165</v>
      </c>
      <c r="B23" s="171">
        <v>36749</v>
      </c>
      <c r="C23">
        <v>1000</v>
      </c>
      <c r="D23">
        <v>54</v>
      </c>
      <c r="E23">
        <v>50</v>
      </c>
      <c r="F23" t="s">
        <v>152</v>
      </c>
      <c r="G23" t="s">
        <v>166</v>
      </c>
      <c r="H23">
        <v>741</v>
      </c>
      <c r="I23" t="s">
        <v>30</v>
      </c>
      <c r="J23" t="s">
        <v>154</v>
      </c>
      <c r="K23" t="s">
        <v>163</v>
      </c>
      <c r="L23" s="6" t="s">
        <v>167</v>
      </c>
      <c r="M23">
        <v>601232.15</v>
      </c>
      <c r="N23">
        <v>6185476.0499999998</v>
      </c>
      <c r="O23">
        <v>200215</v>
      </c>
      <c r="P23" t="s">
        <v>157</v>
      </c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>
        <v>1079203.625</v>
      </c>
      <c r="AO23" s="81">
        <v>2345531.4296875</v>
      </c>
      <c r="AP23" s="81">
        <v>2503071.4375</v>
      </c>
      <c r="AQ23" s="81">
        <v>2260853.625</v>
      </c>
      <c r="AR23" s="81">
        <v>2462131.9765625</v>
      </c>
      <c r="AS23" s="81">
        <v>2430042.40625</v>
      </c>
      <c r="AT23" s="81">
        <v>2199020.15234375</v>
      </c>
      <c r="AU23" s="81">
        <v>2529363</v>
      </c>
      <c r="AV23" s="81">
        <v>2388647.38671875</v>
      </c>
      <c r="AW23" s="81">
        <v>2356650.40625</v>
      </c>
      <c r="AX23" s="81">
        <v>262341.59375</v>
      </c>
      <c r="AY23" s="81">
        <v>176203.40625</v>
      </c>
      <c r="AZ23" s="81">
        <v>178800.40625</v>
      </c>
      <c r="BA23" s="81">
        <v>171241.59375</v>
      </c>
      <c r="BB23" s="81">
        <v>182466.203125</v>
      </c>
      <c r="BC23" s="81">
        <v>98716.796875</v>
      </c>
      <c r="BD23" s="81">
        <v>109418</v>
      </c>
      <c r="BE23" s="81">
        <v>142917.59375</v>
      </c>
      <c r="BF23" s="81">
        <v>204440.96875</v>
      </c>
      <c r="BG23" s="81">
        <v>1526546.5625</v>
      </c>
    </row>
    <row r="24" spans="1:60">
      <c r="A24" s="6" t="s">
        <v>168</v>
      </c>
      <c r="B24" s="171">
        <v>36749</v>
      </c>
      <c r="C24">
        <v>1000</v>
      </c>
      <c r="D24">
        <v>54</v>
      </c>
      <c r="E24">
        <v>50</v>
      </c>
      <c r="F24" t="s">
        <v>152</v>
      </c>
      <c r="G24" t="s">
        <v>153</v>
      </c>
      <c r="H24">
        <v>741</v>
      </c>
      <c r="I24" t="s">
        <v>30</v>
      </c>
      <c r="J24" t="s">
        <v>154</v>
      </c>
      <c r="K24" t="s">
        <v>163</v>
      </c>
      <c r="L24" s="6" t="s">
        <v>169</v>
      </c>
      <c r="M24">
        <v>601296.56999999995</v>
      </c>
      <c r="N24">
        <v>6185170.4199999999</v>
      </c>
      <c r="O24">
        <v>200215</v>
      </c>
      <c r="P24" t="s">
        <v>157</v>
      </c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>
        <v>1079203.625</v>
      </c>
      <c r="AO24" s="81">
        <v>2345531.4296875</v>
      </c>
      <c r="AP24" s="81">
        <v>2503071.4375</v>
      </c>
      <c r="AQ24" s="81">
        <v>2260853.625</v>
      </c>
      <c r="AR24" s="81">
        <v>2462131.9765625</v>
      </c>
      <c r="AS24" s="81">
        <v>2430042.40625</v>
      </c>
      <c r="AT24" s="81">
        <v>2199020.15234375</v>
      </c>
      <c r="AU24" s="81">
        <v>2529363</v>
      </c>
      <c r="AV24" s="81">
        <v>2388647.38671875</v>
      </c>
      <c r="AW24" s="81">
        <v>2356650.40625</v>
      </c>
      <c r="AX24" s="81">
        <v>262341.59375</v>
      </c>
      <c r="AY24" s="81">
        <v>176203.40625</v>
      </c>
      <c r="AZ24" s="81">
        <v>178800.40625</v>
      </c>
      <c r="BA24" s="81">
        <v>171241.59375</v>
      </c>
      <c r="BB24" s="81">
        <v>182466.203125</v>
      </c>
      <c r="BC24" s="81">
        <v>98716.796875</v>
      </c>
      <c r="BD24" s="81">
        <v>109418</v>
      </c>
      <c r="BE24" s="81">
        <v>142917.59375</v>
      </c>
      <c r="BF24" s="81">
        <v>188618.84375</v>
      </c>
      <c r="BG24" s="81">
        <v>1510724.4375</v>
      </c>
    </row>
    <row r="25" spans="1:60">
      <c r="A25" s="6" t="s">
        <v>170</v>
      </c>
      <c r="B25" s="171">
        <v>36749</v>
      </c>
      <c r="C25">
        <v>1000</v>
      </c>
      <c r="D25">
        <v>54</v>
      </c>
      <c r="E25">
        <v>50</v>
      </c>
      <c r="F25" t="s">
        <v>152</v>
      </c>
      <c r="G25" t="s">
        <v>153</v>
      </c>
      <c r="H25">
        <v>741</v>
      </c>
      <c r="I25" t="s">
        <v>30</v>
      </c>
      <c r="J25" t="s">
        <v>154</v>
      </c>
      <c r="K25" t="s">
        <v>171</v>
      </c>
      <c r="L25" s="6" t="s">
        <v>172</v>
      </c>
      <c r="M25">
        <v>601363.99</v>
      </c>
      <c r="N25">
        <v>6184841.71</v>
      </c>
      <c r="O25">
        <v>200215</v>
      </c>
      <c r="P25" t="s">
        <v>157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>
        <v>1079203.625</v>
      </c>
      <c r="AO25" s="81">
        <v>2345531.4296875</v>
      </c>
      <c r="AP25" s="81">
        <v>2503071.4375</v>
      </c>
      <c r="AQ25" s="81">
        <v>2260853.625</v>
      </c>
      <c r="AR25" s="81">
        <v>2462131.9765625</v>
      </c>
      <c r="AS25" s="81">
        <v>2430042.40625</v>
      </c>
      <c r="AT25" s="81">
        <v>2199020.15234375</v>
      </c>
      <c r="AU25" s="81">
        <v>2529363</v>
      </c>
      <c r="AV25" s="81">
        <v>2388647.38671875</v>
      </c>
      <c r="AW25" s="81">
        <v>2356650.40625</v>
      </c>
      <c r="AX25" s="81">
        <v>262341.59375</v>
      </c>
      <c r="AY25" s="81">
        <v>176203.40625</v>
      </c>
      <c r="AZ25" s="81">
        <v>178800.40625</v>
      </c>
      <c r="BA25" s="81">
        <v>171241.59375</v>
      </c>
      <c r="BB25" s="81">
        <v>182466.203125</v>
      </c>
      <c r="BC25" s="81">
        <v>98716.796875</v>
      </c>
      <c r="BD25" s="81">
        <v>109418</v>
      </c>
      <c r="BE25" s="81">
        <v>142917.59375</v>
      </c>
      <c r="BF25" s="81">
        <v>218633.890625</v>
      </c>
      <c r="BG25" s="81">
        <v>1540739.484375</v>
      </c>
    </row>
    <row r="26" spans="1:60">
      <c r="A26" s="6" t="s">
        <v>173</v>
      </c>
      <c r="B26" s="171">
        <v>36749</v>
      </c>
      <c r="C26">
        <v>1000</v>
      </c>
      <c r="D26">
        <v>54</v>
      </c>
      <c r="E26">
        <v>50</v>
      </c>
      <c r="F26" t="s">
        <v>152</v>
      </c>
      <c r="G26" t="s">
        <v>153</v>
      </c>
      <c r="H26">
        <v>741</v>
      </c>
      <c r="I26" t="s">
        <v>30</v>
      </c>
      <c r="J26" t="s">
        <v>154</v>
      </c>
      <c r="K26" t="s">
        <v>171</v>
      </c>
      <c r="L26" s="6" t="s">
        <v>174</v>
      </c>
      <c r="M26">
        <v>601427.87</v>
      </c>
      <c r="N26">
        <v>6184536.0499999998</v>
      </c>
      <c r="O26">
        <v>200215</v>
      </c>
      <c r="P26" t="s">
        <v>157</v>
      </c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>
        <v>1079203.625</v>
      </c>
      <c r="AO26" s="81">
        <v>2345531.4296875</v>
      </c>
      <c r="AP26" s="81">
        <v>2503071.4375</v>
      </c>
      <c r="AQ26" s="81">
        <v>2260853.625</v>
      </c>
      <c r="AR26" s="81">
        <v>2462131.9765625</v>
      </c>
      <c r="AS26" s="81">
        <v>2430042.40625</v>
      </c>
      <c r="AT26" s="81">
        <v>2199020.15234375</v>
      </c>
      <c r="AU26" s="81">
        <v>2529363</v>
      </c>
      <c r="AV26" s="81">
        <v>2388647.38671875</v>
      </c>
      <c r="AW26" s="81">
        <v>2356650.40625</v>
      </c>
      <c r="AX26" s="81">
        <v>262341.59375</v>
      </c>
      <c r="AY26" s="81">
        <v>176203.40625</v>
      </c>
      <c r="AZ26" s="81">
        <v>178800.40625</v>
      </c>
      <c r="BA26" s="81">
        <v>171241.59375</v>
      </c>
      <c r="BB26" s="81">
        <v>182466.203125</v>
      </c>
      <c r="BC26" s="81">
        <v>98716.796875</v>
      </c>
      <c r="BD26" s="81">
        <v>109418</v>
      </c>
      <c r="BE26" s="81">
        <v>142917.59375</v>
      </c>
      <c r="BF26" s="81">
        <v>231034.90625</v>
      </c>
      <c r="BG26" s="81">
        <v>1553140.5</v>
      </c>
    </row>
    <row r="27" spans="1:60">
      <c r="A27" s="6" t="s">
        <v>175</v>
      </c>
      <c r="B27" s="171">
        <v>29388</v>
      </c>
      <c r="C27">
        <v>30</v>
      </c>
      <c r="D27">
        <v>10</v>
      </c>
      <c r="E27">
        <v>18</v>
      </c>
      <c r="F27" t="s">
        <v>176</v>
      </c>
      <c r="G27" t="s">
        <v>177</v>
      </c>
      <c r="H27">
        <v>741</v>
      </c>
      <c r="I27" t="s">
        <v>30</v>
      </c>
      <c r="J27" t="s">
        <v>154</v>
      </c>
      <c r="K27" t="s">
        <v>163</v>
      </c>
      <c r="L27" s="6" t="s">
        <v>178</v>
      </c>
      <c r="M27">
        <v>600254.75</v>
      </c>
      <c r="N27">
        <v>6185469.5</v>
      </c>
      <c r="O27">
        <v>90275</v>
      </c>
      <c r="P27" t="s">
        <v>179</v>
      </c>
      <c r="Q27" s="81"/>
      <c r="R27" s="81"/>
      <c r="S27" s="81"/>
      <c r="T27" s="81">
        <v>33000</v>
      </c>
      <c r="U27" s="81">
        <v>66000</v>
      </c>
      <c r="V27" s="81">
        <v>66000</v>
      </c>
      <c r="W27" s="81">
        <v>66000</v>
      </c>
      <c r="X27" s="81">
        <v>66000</v>
      </c>
      <c r="Y27" s="81">
        <v>66000</v>
      </c>
      <c r="Z27" s="81">
        <v>66000</v>
      </c>
      <c r="AA27" s="81">
        <v>66000</v>
      </c>
      <c r="AB27" s="81">
        <v>66000</v>
      </c>
      <c r="AC27" s="81">
        <v>66000</v>
      </c>
      <c r="AD27" s="81">
        <v>66000</v>
      </c>
      <c r="AE27" s="81">
        <v>66000</v>
      </c>
      <c r="AF27" s="81">
        <v>66000</v>
      </c>
      <c r="AG27" s="81">
        <v>66000</v>
      </c>
      <c r="AH27" s="81">
        <v>66000</v>
      </c>
      <c r="AI27" s="81">
        <v>66000</v>
      </c>
      <c r="AJ27" s="81">
        <v>66000</v>
      </c>
      <c r="AK27" s="81">
        <v>66000</v>
      </c>
      <c r="AL27" s="81">
        <v>66000</v>
      </c>
      <c r="AM27" s="81">
        <v>66000</v>
      </c>
      <c r="AN27" s="81">
        <v>66000</v>
      </c>
      <c r="AO27" s="81">
        <v>16500</v>
      </c>
      <c r="AP27" s="81">
        <v>24487</v>
      </c>
      <c r="AQ27" s="81">
        <v>24513.9999389648</v>
      </c>
      <c r="AR27" s="81">
        <v>20318</v>
      </c>
      <c r="AS27" s="81">
        <v>24700</v>
      </c>
      <c r="AT27" s="81">
        <v>20536</v>
      </c>
      <c r="AU27" s="81">
        <v>29217</v>
      </c>
      <c r="AV27" s="81">
        <v>28431</v>
      </c>
      <c r="AW27" s="81">
        <v>22907</v>
      </c>
      <c r="AX27" s="81">
        <v>1869</v>
      </c>
      <c r="AY27" s="81">
        <v>1434</v>
      </c>
      <c r="AZ27" s="81">
        <v>1153</v>
      </c>
      <c r="BA27" s="81">
        <v>1186</v>
      </c>
      <c r="BB27" s="81">
        <v>1534</v>
      </c>
      <c r="BC27" s="81">
        <v>586</v>
      </c>
      <c r="BD27" s="81">
        <v>791</v>
      </c>
      <c r="BE27" s="81">
        <v>1312</v>
      </c>
      <c r="BF27" s="81">
        <v>2351</v>
      </c>
      <c r="BG27" s="81">
        <v>12216</v>
      </c>
    </row>
    <row r="28" spans="1:60">
      <c r="A28" s="6" t="s">
        <v>180</v>
      </c>
      <c r="B28" s="171">
        <v>35599</v>
      </c>
      <c r="C28">
        <v>11</v>
      </c>
      <c r="D28">
        <v>13</v>
      </c>
      <c r="E28">
        <v>18</v>
      </c>
      <c r="F28" t="s">
        <v>181</v>
      </c>
      <c r="G28" t="s">
        <v>182</v>
      </c>
      <c r="H28">
        <v>741</v>
      </c>
      <c r="I28" t="s">
        <v>30</v>
      </c>
      <c r="J28" t="s">
        <v>154</v>
      </c>
      <c r="K28" t="s">
        <v>183</v>
      </c>
      <c r="L28" s="6" t="s">
        <v>184</v>
      </c>
      <c r="M28">
        <v>597660.55000000005</v>
      </c>
      <c r="N28">
        <v>6190289.1900000004</v>
      </c>
      <c r="O28">
        <v>91555</v>
      </c>
      <c r="P28" t="s">
        <v>179</v>
      </c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>
        <v>12100</v>
      </c>
      <c r="AL28" s="81">
        <v>24200</v>
      </c>
      <c r="AM28" s="81">
        <v>24200</v>
      </c>
      <c r="AN28" s="81">
        <v>24200</v>
      </c>
      <c r="AO28" s="81">
        <v>23730</v>
      </c>
      <c r="AP28" s="81">
        <v>21520</v>
      </c>
      <c r="AQ28" s="81">
        <v>27417.355895996101</v>
      </c>
      <c r="AR28" s="81">
        <v>28800.489135742198</v>
      </c>
      <c r="AS28" s="81">
        <v>27579</v>
      </c>
      <c r="AT28" s="81">
        <v>24892</v>
      </c>
      <c r="AU28" s="81">
        <v>19152</v>
      </c>
      <c r="AV28" s="81">
        <v>25427</v>
      </c>
      <c r="AW28" s="81">
        <v>24246</v>
      </c>
      <c r="AX28" s="81">
        <v>1532</v>
      </c>
      <c r="AY28" s="81">
        <v>924</v>
      </c>
      <c r="AZ28" s="81">
        <v>1425</v>
      </c>
      <c r="BA28" s="81">
        <v>1820</v>
      </c>
      <c r="BB28" s="81">
        <v>1767</v>
      </c>
      <c r="BC28" s="81">
        <v>708</v>
      </c>
      <c r="BD28" s="81">
        <v>59</v>
      </c>
      <c r="BE28" s="81">
        <v>1230</v>
      </c>
      <c r="BF28" s="81">
        <v>2294</v>
      </c>
      <c r="BG28" s="81">
        <v>11759</v>
      </c>
    </row>
    <row r="29" spans="1:60">
      <c r="A29" s="6" t="s">
        <v>185</v>
      </c>
      <c r="B29" s="171">
        <v>30085</v>
      </c>
      <c r="C29">
        <v>55</v>
      </c>
      <c r="D29">
        <v>15</v>
      </c>
      <c r="E29">
        <v>22</v>
      </c>
      <c r="F29" t="s">
        <v>186</v>
      </c>
      <c r="G29" t="s">
        <v>187</v>
      </c>
      <c r="H29">
        <v>741</v>
      </c>
      <c r="I29" t="s">
        <v>30</v>
      </c>
      <c r="J29" t="s">
        <v>154</v>
      </c>
      <c r="K29" t="s">
        <v>188</v>
      </c>
      <c r="L29" s="6" t="s">
        <v>189</v>
      </c>
      <c r="M29">
        <v>597053.97</v>
      </c>
      <c r="N29">
        <v>6202065.4800000004</v>
      </c>
      <c r="O29">
        <v>91991</v>
      </c>
      <c r="P29" t="s">
        <v>179</v>
      </c>
      <c r="Q29" s="81"/>
      <c r="R29" s="81"/>
      <c r="S29" s="81"/>
      <c r="T29" s="81"/>
      <c r="U29" s="81"/>
      <c r="V29" s="81">
        <v>70583.3359375</v>
      </c>
      <c r="W29" s="81">
        <v>121000</v>
      </c>
      <c r="X29" s="81">
        <v>121000</v>
      </c>
      <c r="Y29" s="81">
        <v>121000</v>
      </c>
      <c r="Z29" s="81">
        <v>121000</v>
      </c>
      <c r="AA29" s="81">
        <v>121000</v>
      </c>
      <c r="AB29" s="81">
        <v>121000</v>
      </c>
      <c r="AC29" s="81">
        <v>121000</v>
      </c>
      <c r="AD29" s="81">
        <v>121000</v>
      </c>
      <c r="AE29" s="81">
        <v>121000</v>
      </c>
      <c r="AF29" s="81">
        <v>121000</v>
      </c>
      <c r="AG29" s="81">
        <v>121000</v>
      </c>
      <c r="AH29" s="81">
        <v>121000</v>
      </c>
      <c r="AI29" s="81">
        <v>121000</v>
      </c>
      <c r="AJ29" s="81">
        <v>121000</v>
      </c>
      <c r="AK29" s="81">
        <v>121000</v>
      </c>
      <c r="AL29" s="81">
        <v>121000</v>
      </c>
      <c r="AM29" s="81">
        <v>121000</v>
      </c>
      <c r="AN29" s="81">
        <v>121000</v>
      </c>
      <c r="AO29" s="81">
        <v>53363</v>
      </c>
      <c r="AP29" s="81">
        <v>32040</v>
      </c>
      <c r="AQ29" s="81">
        <v>50354.000122070298</v>
      </c>
      <c r="AR29" s="81">
        <v>45948</v>
      </c>
      <c r="AS29" s="81">
        <v>42136</v>
      </c>
      <c r="AT29" s="81">
        <v>40893.091064453103</v>
      </c>
      <c r="AU29" s="81">
        <v>57312</v>
      </c>
      <c r="AV29" s="81">
        <v>53364</v>
      </c>
      <c r="AW29" s="81">
        <v>43888</v>
      </c>
      <c r="AX29" s="81">
        <v>5228</v>
      </c>
      <c r="AY29" s="81">
        <v>3067</v>
      </c>
      <c r="AZ29" s="81">
        <v>1482</v>
      </c>
      <c r="BA29" s="81">
        <v>2636</v>
      </c>
      <c r="BB29" s="81">
        <v>3352</v>
      </c>
      <c r="BC29" s="81">
        <v>1844</v>
      </c>
      <c r="BD29" s="81">
        <v>1760</v>
      </c>
      <c r="BE29" s="81">
        <v>2599</v>
      </c>
      <c r="BF29" s="81">
        <v>4141</v>
      </c>
      <c r="BG29" s="81">
        <v>26109</v>
      </c>
    </row>
    <row r="30" spans="1:60">
      <c r="A30" s="6" t="s">
        <v>190</v>
      </c>
      <c r="B30" s="171">
        <v>30434</v>
      </c>
      <c r="C30">
        <v>55</v>
      </c>
      <c r="D30">
        <v>13</v>
      </c>
      <c r="E30">
        <v>18</v>
      </c>
      <c r="F30" t="s">
        <v>191</v>
      </c>
      <c r="G30" t="s">
        <v>192</v>
      </c>
      <c r="H30">
        <v>741</v>
      </c>
      <c r="I30" t="s">
        <v>30</v>
      </c>
      <c r="J30" t="s">
        <v>154</v>
      </c>
      <c r="K30" t="s">
        <v>193</v>
      </c>
      <c r="L30" s="6" t="s">
        <v>184</v>
      </c>
      <c r="M30">
        <v>597773.82999999996</v>
      </c>
      <c r="N30">
        <v>6203842.1900000004</v>
      </c>
      <c r="O30">
        <v>92231</v>
      </c>
      <c r="P30" t="s">
        <v>179</v>
      </c>
      <c r="Q30" s="81"/>
      <c r="R30" s="81"/>
      <c r="S30" s="81"/>
      <c r="T30" s="81"/>
      <c r="U30" s="81"/>
      <c r="V30" s="81"/>
      <c r="W30" s="81">
        <v>80667</v>
      </c>
      <c r="X30" s="81">
        <v>121000</v>
      </c>
      <c r="Y30" s="81">
        <v>121000</v>
      </c>
      <c r="Z30" s="81">
        <v>121000</v>
      </c>
      <c r="AA30" s="81">
        <v>121000</v>
      </c>
      <c r="AB30" s="81">
        <v>121000</v>
      </c>
      <c r="AC30" s="81">
        <v>121000</v>
      </c>
      <c r="AD30" s="81">
        <v>121000</v>
      </c>
      <c r="AE30" s="81">
        <v>121000</v>
      </c>
      <c r="AF30" s="81">
        <v>121000</v>
      </c>
      <c r="AG30" s="81">
        <v>121000</v>
      </c>
      <c r="AH30" s="81">
        <v>121000</v>
      </c>
      <c r="AI30" s="81">
        <v>121000</v>
      </c>
      <c r="AJ30" s="81">
        <v>121000</v>
      </c>
      <c r="AK30" s="81">
        <v>121000</v>
      </c>
      <c r="AL30" s="81">
        <v>121000</v>
      </c>
      <c r="AM30" s="81">
        <v>121000</v>
      </c>
      <c r="AN30" s="81">
        <v>121000</v>
      </c>
      <c r="AO30" s="81">
        <v>166379</v>
      </c>
      <c r="AP30" s="81">
        <v>54250</v>
      </c>
      <c r="AQ30" s="81">
        <v>88449.998779296904</v>
      </c>
      <c r="AR30" s="81">
        <v>85594.0078125</v>
      </c>
      <c r="AS30" s="81">
        <v>98168</v>
      </c>
      <c r="AT30" s="81">
        <v>88523</v>
      </c>
      <c r="AU30" s="81">
        <v>128750</v>
      </c>
      <c r="AV30" s="81">
        <v>115554</v>
      </c>
      <c r="AW30" s="81">
        <v>126548</v>
      </c>
      <c r="AX30" s="81">
        <v>16769</v>
      </c>
      <c r="AY30" s="81">
        <v>10865</v>
      </c>
      <c r="AZ30" s="81">
        <v>6898</v>
      </c>
      <c r="BA30" s="81">
        <v>10072</v>
      </c>
      <c r="BB30" s="81">
        <v>12256</v>
      </c>
      <c r="BC30" s="81">
        <v>5847</v>
      </c>
      <c r="BD30" s="81">
        <v>6705</v>
      </c>
      <c r="BE30" s="81">
        <v>9029</v>
      </c>
      <c r="BF30" s="81">
        <v>15360</v>
      </c>
      <c r="BG30" s="81">
        <v>93801</v>
      </c>
    </row>
    <row r="31" spans="1:60">
      <c r="A31" s="6" t="s">
        <v>194</v>
      </c>
      <c r="B31" s="171">
        <v>32713</v>
      </c>
      <c r="C31">
        <v>150</v>
      </c>
      <c r="D31">
        <v>23</v>
      </c>
      <c r="E31">
        <v>30</v>
      </c>
      <c r="F31" t="s">
        <v>152</v>
      </c>
      <c r="G31" t="s">
        <v>195</v>
      </c>
      <c r="H31">
        <v>741</v>
      </c>
      <c r="I31" t="s">
        <v>30</v>
      </c>
      <c r="J31" t="s">
        <v>154</v>
      </c>
      <c r="K31" t="s">
        <v>188</v>
      </c>
      <c r="L31" s="6" t="s">
        <v>196</v>
      </c>
      <c r="M31">
        <v>597674.82999999996</v>
      </c>
      <c r="N31">
        <v>6203150.0700000003</v>
      </c>
      <c r="O31">
        <v>200146</v>
      </c>
      <c r="P31" t="s">
        <v>197</v>
      </c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>
        <v>172448.640625</v>
      </c>
      <c r="AD31" s="81">
        <v>431986.59375</v>
      </c>
      <c r="AE31" s="81">
        <v>387378.6875</v>
      </c>
      <c r="AF31" s="81">
        <v>377902</v>
      </c>
      <c r="AG31" s="81">
        <v>422105</v>
      </c>
      <c r="AH31" s="81">
        <v>429493</v>
      </c>
      <c r="AI31" s="81">
        <v>398739</v>
      </c>
      <c r="AJ31" s="81">
        <v>373677</v>
      </c>
      <c r="AK31" s="81">
        <v>371634</v>
      </c>
      <c r="AL31" s="81">
        <v>411300</v>
      </c>
      <c r="AM31" s="81">
        <v>365781</v>
      </c>
      <c r="AN31" s="81">
        <v>383598</v>
      </c>
      <c r="AO31" s="81">
        <v>358171</v>
      </c>
      <c r="AP31" s="81">
        <v>336919</v>
      </c>
      <c r="AQ31" s="81">
        <v>306343.89550781302</v>
      </c>
      <c r="AR31" s="81">
        <v>336236.095703125</v>
      </c>
      <c r="AS31" s="81">
        <v>313151.796875</v>
      </c>
      <c r="AT31" s="81">
        <v>297290.09942627</v>
      </c>
      <c r="AU31" s="81">
        <v>343667.794921875</v>
      </c>
      <c r="AV31" s="81">
        <v>369956.501953125</v>
      </c>
      <c r="AW31" s="81">
        <v>345047.29980468802</v>
      </c>
      <c r="AX31" s="81">
        <v>50086.1015625</v>
      </c>
      <c r="AY31" s="81">
        <v>24710.30078125</v>
      </c>
      <c r="AZ31" s="81">
        <v>9146.5</v>
      </c>
      <c r="BA31" s="81">
        <v>25122.5</v>
      </c>
      <c r="BB31" s="81">
        <v>27890.80078125</v>
      </c>
      <c r="BC31" s="81">
        <v>13608.7998046875</v>
      </c>
      <c r="BD31" s="81">
        <v>14881.599609375</v>
      </c>
      <c r="BE31" s="81">
        <v>20550</v>
      </c>
      <c r="BF31" s="81">
        <v>34186.69921875</v>
      </c>
      <c r="BG31" s="81">
        <v>220183.30175781299</v>
      </c>
    </row>
    <row r="32" spans="1:60">
      <c r="A32" s="6" t="s">
        <v>198</v>
      </c>
      <c r="B32" s="171">
        <v>36278</v>
      </c>
      <c r="C32">
        <v>11</v>
      </c>
      <c r="D32">
        <v>13</v>
      </c>
      <c r="E32">
        <v>18.3</v>
      </c>
      <c r="F32" t="s">
        <v>199</v>
      </c>
      <c r="G32" t="s">
        <v>200</v>
      </c>
      <c r="H32">
        <v>741</v>
      </c>
      <c r="I32" t="s">
        <v>30</v>
      </c>
      <c r="J32" t="s">
        <v>154</v>
      </c>
      <c r="K32" t="s">
        <v>201</v>
      </c>
      <c r="L32" s="6" t="s">
        <v>202</v>
      </c>
      <c r="M32">
        <v>599930.82999999996</v>
      </c>
      <c r="N32">
        <v>6189585.2599999998</v>
      </c>
      <c r="O32">
        <v>200207</v>
      </c>
      <c r="P32" t="s">
        <v>179</v>
      </c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>
        <v>14834</v>
      </c>
      <c r="AN32" s="81">
        <v>24881</v>
      </c>
      <c r="AO32" s="81">
        <v>28275</v>
      </c>
      <c r="AP32" s="81">
        <v>5818</v>
      </c>
      <c r="AQ32" s="81">
        <v>23173.608093261701</v>
      </c>
      <c r="AR32" s="81">
        <v>27330.9638671875</v>
      </c>
      <c r="AS32" s="81">
        <v>25140</v>
      </c>
      <c r="AT32" s="81">
        <v>22210.754028320302</v>
      </c>
      <c r="AU32" s="81">
        <v>24779</v>
      </c>
      <c r="AV32" s="81">
        <v>24546</v>
      </c>
      <c r="AW32" s="81">
        <v>22742</v>
      </c>
      <c r="AX32" s="81">
        <v>1559</v>
      </c>
      <c r="AY32" s="81">
        <v>756</v>
      </c>
      <c r="AZ32" s="81">
        <v>1646</v>
      </c>
      <c r="BA32" s="81">
        <v>2389</v>
      </c>
      <c r="BB32" s="81">
        <v>2932</v>
      </c>
      <c r="BC32" s="81">
        <v>1709</v>
      </c>
      <c r="BD32" s="81">
        <v>1243</v>
      </c>
      <c r="BE32" s="81">
        <v>1785</v>
      </c>
      <c r="BF32" s="81">
        <v>2649</v>
      </c>
      <c r="BG32" s="81">
        <v>16668</v>
      </c>
    </row>
    <row r="33" spans="1:59">
      <c r="A33" s="6" t="s">
        <v>203</v>
      </c>
      <c r="B33" s="171">
        <v>36571</v>
      </c>
      <c r="C33">
        <v>1000</v>
      </c>
      <c r="D33">
        <v>54</v>
      </c>
      <c r="E33">
        <v>50</v>
      </c>
      <c r="F33" t="s">
        <v>152</v>
      </c>
      <c r="G33" t="s">
        <v>153</v>
      </c>
      <c r="H33">
        <v>741</v>
      </c>
      <c r="I33" t="s">
        <v>30</v>
      </c>
      <c r="J33" t="s">
        <v>154</v>
      </c>
      <c r="K33" t="s">
        <v>201</v>
      </c>
      <c r="L33" s="6" t="s">
        <v>204</v>
      </c>
      <c r="M33">
        <v>596329.09</v>
      </c>
      <c r="N33">
        <v>6189951.9500000002</v>
      </c>
      <c r="O33">
        <v>2002111</v>
      </c>
      <c r="P33" t="s">
        <v>157</v>
      </c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>
        <v>2260212.25</v>
      </c>
      <c r="AO33" s="81">
        <v>2560415.71875</v>
      </c>
      <c r="AP33" s="81">
        <v>2705833.0234375</v>
      </c>
      <c r="AQ33" s="81">
        <v>2565621.34375</v>
      </c>
      <c r="AR33" s="81">
        <v>2920394.375</v>
      </c>
      <c r="AS33" s="81">
        <v>2798591.65625</v>
      </c>
      <c r="AT33" s="81">
        <v>2528518.640625</v>
      </c>
      <c r="AU33" s="81">
        <v>3111679.2890625</v>
      </c>
      <c r="AV33" s="81">
        <v>2908274.33984375</v>
      </c>
      <c r="AW33" s="81">
        <v>2678740.625</v>
      </c>
      <c r="AX33" s="81">
        <v>248972.328125</v>
      </c>
      <c r="AY33" s="81">
        <v>170444.671875</v>
      </c>
      <c r="AZ33" s="81">
        <v>245732.40625</v>
      </c>
      <c r="BA33" s="81">
        <v>208629.609375</v>
      </c>
      <c r="BB33" s="81">
        <v>199504.53125</v>
      </c>
      <c r="BC33" s="81">
        <v>126637.1875</v>
      </c>
      <c r="BD33" s="81">
        <v>155037.328125</v>
      </c>
      <c r="BE33" s="81">
        <v>175042.328125</v>
      </c>
      <c r="BF33" s="81">
        <v>233327.015625</v>
      </c>
      <c r="BG33" s="81">
        <v>1763327.40625</v>
      </c>
    </row>
    <row r="34" spans="1:59">
      <c r="A34" s="6" t="s">
        <v>205</v>
      </c>
      <c r="B34" s="171">
        <v>36571</v>
      </c>
      <c r="C34">
        <v>1000</v>
      </c>
      <c r="D34">
        <v>54</v>
      </c>
      <c r="E34">
        <v>50</v>
      </c>
      <c r="F34" t="s">
        <v>152</v>
      </c>
      <c r="G34" t="s">
        <v>153</v>
      </c>
      <c r="H34">
        <v>741</v>
      </c>
      <c r="I34" t="s">
        <v>30</v>
      </c>
      <c r="J34" t="s">
        <v>154</v>
      </c>
      <c r="K34" t="s">
        <v>201</v>
      </c>
      <c r="L34" s="6" t="s">
        <v>204</v>
      </c>
      <c r="M34">
        <v>596270.92000000004</v>
      </c>
      <c r="N34">
        <v>6189709.6600000001</v>
      </c>
      <c r="O34">
        <v>2002112</v>
      </c>
      <c r="P34" t="s">
        <v>157</v>
      </c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>
        <v>2260212.25</v>
      </c>
      <c r="AO34" s="81">
        <v>2560415.71875</v>
      </c>
      <c r="AP34" s="81">
        <v>2705833.0234375</v>
      </c>
      <c r="AQ34" s="81">
        <v>2565621.34375</v>
      </c>
      <c r="AR34" s="81">
        <v>2920394.375</v>
      </c>
      <c r="AS34" s="81">
        <v>2798591.65625</v>
      </c>
      <c r="AT34" s="81">
        <v>2528518.640625</v>
      </c>
      <c r="AU34" s="81">
        <v>3111679.2890625</v>
      </c>
      <c r="AV34" s="81">
        <v>2908274.33984375</v>
      </c>
      <c r="AW34" s="81">
        <v>2678740.625</v>
      </c>
      <c r="AX34" s="81">
        <v>248972.328125</v>
      </c>
      <c r="AY34" s="81">
        <v>170444.671875</v>
      </c>
      <c r="AZ34" s="81">
        <v>235449.765625</v>
      </c>
      <c r="BA34" s="81">
        <v>204076.484375</v>
      </c>
      <c r="BB34" s="81">
        <v>192317.984375</v>
      </c>
      <c r="BC34" s="81">
        <v>128440.4296875</v>
      </c>
      <c r="BD34" s="81">
        <v>152624.328125</v>
      </c>
      <c r="BE34" s="81">
        <v>172219.1875</v>
      </c>
      <c r="BF34" s="81">
        <v>235023.046875</v>
      </c>
      <c r="BG34" s="81">
        <v>1739568.2265625</v>
      </c>
    </row>
    <row r="35" spans="1:59">
      <c r="A35" s="6" t="s">
        <v>206</v>
      </c>
      <c r="B35" s="171">
        <v>36571</v>
      </c>
      <c r="C35">
        <v>1000</v>
      </c>
      <c r="D35">
        <v>54</v>
      </c>
      <c r="E35">
        <v>50</v>
      </c>
      <c r="F35" t="s">
        <v>152</v>
      </c>
      <c r="G35" t="s">
        <v>153</v>
      </c>
      <c r="H35">
        <v>741</v>
      </c>
      <c r="I35" t="s">
        <v>30</v>
      </c>
      <c r="J35" t="s">
        <v>154</v>
      </c>
      <c r="K35" t="s">
        <v>201</v>
      </c>
      <c r="L35" s="6" t="s">
        <v>207</v>
      </c>
      <c r="M35">
        <v>596210.59</v>
      </c>
      <c r="N35">
        <v>6189459.2199999997</v>
      </c>
      <c r="O35">
        <v>2002113</v>
      </c>
      <c r="P35" t="s">
        <v>157</v>
      </c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>
        <v>2260212.25</v>
      </c>
      <c r="AO35" s="81">
        <v>2560415.71875</v>
      </c>
      <c r="AP35" s="81">
        <v>2705833.0234375</v>
      </c>
      <c r="AQ35" s="81">
        <v>2565621.34375</v>
      </c>
      <c r="AR35" s="81">
        <v>2920394.375</v>
      </c>
      <c r="AS35" s="81">
        <v>2798591.65625</v>
      </c>
      <c r="AT35" s="81">
        <v>2528518.640625</v>
      </c>
      <c r="AU35" s="81">
        <v>3111679.2890625</v>
      </c>
      <c r="AV35" s="81">
        <v>2908274.33984375</v>
      </c>
      <c r="AW35" s="81">
        <v>2678740.625</v>
      </c>
      <c r="AX35" s="81">
        <v>248972.328125</v>
      </c>
      <c r="AY35" s="81">
        <v>170444.671875</v>
      </c>
      <c r="AZ35" s="81">
        <v>244562.21875</v>
      </c>
      <c r="BA35" s="81">
        <v>211270.65625</v>
      </c>
      <c r="BB35" s="81">
        <v>202805.734375</v>
      </c>
      <c r="BC35" s="81">
        <v>129237.1171875</v>
      </c>
      <c r="BD35" s="81">
        <v>154247.53125</v>
      </c>
      <c r="BE35" s="81">
        <v>166436.015625</v>
      </c>
      <c r="BF35" s="81">
        <v>236294.59375</v>
      </c>
      <c r="BG35" s="81">
        <v>1764270.8671875</v>
      </c>
    </row>
    <row r="36" spans="1:59">
      <c r="A36" t="s">
        <v>208</v>
      </c>
      <c r="B36">
        <v>37660</v>
      </c>
      <c r="C36">
        <v>2300</v>
      </c>
      <c r="D36">
        <v>84.6</v>
      </c>
      <c r="E36">
        <v>61.2</v>
      </c>
      <c r="F36" t="s">
        <v>152</v>
      </c>
      <c r="G36" t="s">
        <v>209</v>
      </c>
      <c r="H36">
        <v>741</v>
      </c>
      <c r="I36" t="s">
        <v>30</v>
      </c>
      <c r="J36" t="s">
        <v>210</v>
      </c>
      <c r="K36" t="s">
        <v>211</v>
      </c>
      <c r="L36" t="s">
        <v>211</v>
      </c>
      <c r="M36">
        <v>599506</v>
      </c>
      <c r="N36">
        <v>6177761</v>
      </c>
      <c r="O36">
        <v>200233</v>
      </c>
      <c r="P36" t="s">
        <v>212</v>
      </c>
      <c r="AQ36">
        <v>6065187.40625</v>
      </c>
      <c r="AR36">
        <v>8213165.0625</v>
      </c>
      <c r="AS36">
        <v>7582300.40625</v>
      </c>
      <c r="AT36">
        <v>7373537.53125</v>
      </c>
      <c r="AU36">
        <v>8339191.6875</v>
      </c>
      <c r="AV36">
        <v>7925492.015625</v>
      </c>
      <c r="AW36">
        <v>8179779</v>
      </c>
      <c r="AX36">
        <v>812846.1875</v>
      </c>
      <c r="AY36">
        <v>571980.4375</v>
      </c>
      <c r="AZ36">
        <v>747621.3125</v>
      </c>
      <c r="BA36">
        <v>665485.875</v>
      </c>
      <c r="BB36">
        <v>643196.0625</v>
      </c>
      <c r="BC36">
        <v>378174.6875</v>
      </c>
      <c r="BD36">
        <v>466027.5625</v>
      </c>
      <c r="BE36">
        <v>515409.8125</v>
      </c>
      <c r="BF36">
        <v>718557.75</v>
      </c>
      <c r="BG36">
        <v>5519299.6875</v>
      </c>
    </row>
    <row r="37" spans="1:59" s="223" customFormat="1">
      <c r="A37" s="221" t="s">
        <v>213</v>
      </c>
      <c r="B37" s="222">
        <v>37660</v>
      </c>
      <c r="C37" s="223">
        <v>2300</v>
      </c>
      <c r="D37" s="223">
        <v>84.6</v>
      </c>
      <c r="E37" s="223">
        <v>61.2</v>
      </c>
      <c r="F37" s="223" t="s">
        <v>152</v>
      </c>
      <c r="G37" s="223" t="s">
        <v>209</v>
      </c>
      <c r="H37" s="223">
        <v>741</v>
      </c>
      <c r="I37" s="223" t="s">
        <v>30</v>
      </c>
      <c r="J37" s="223" t="s">
        <v>210</v>
      </c>
      <c r="K37" s="223" t="s">
        <v>211</v>
      </c>
      <c r="L37" s="221" t="s">
        <v>211</v>
      </c>
      <c r="M37" s="223">
        <v>599513</v>
      </c>
      <c r="N37" s="223">
        <v>6177461</v>
      </c>
      <c r="O37" s="223">
        <v>200234</v>
      </c>
      <c r="P37" s="223" t="s">
        <v>212</v>
      </c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>
        <v>6047451.375</v>
      </c>
      <c r="AR37" s="224">
        <v>8388723.6875</v>
      </c>
      <c r="AS37" s="224">
        <v>7957393.59375</v>
      </c>
      <c r="AT37" s="224">
        <v>7123749.484375</v>
      </c>
      <c r="AU37" s="224">
        <v>8279180.03125</v>
      </c>
      <c r="AV37" s="224">
        <v>8051960.828125</v>
      </c>
      <c r="AW37" s="224">
        <v>8280797.5625</v>
      </c>
      <c r="AX37" s="224">
        <v>880456.8125</v>
      </c>
      <c r="AY37" s="224">
        <v>602038.5</v>
      </c>
      <c r="AZ37" s="224">
        <v>743432.8125</v>
      </c>
      <c r="BA37" s="224">
        <v>669130.9375</v>
      </c>
      <c r="BB37" s="224">
        <v>638755.875</v>
      </c>
      <c r="BC37" s="224">
        <v>368791.96875</v>
      </c>
      <c r="BD37" s="224">
        <v>466091.03125</v>
      </c>
      <c r="BE37" s="224">
        <v>508496.125</v>
      </c>
      <c r="BF37" s="224">
        <v>720055.25</v>
      </c>
      <c r="BG37" s="224">
        <v>5597249.3125</v>
      </c>
    </row>
    <row r="38" spans="1:59" s="223" customFormat="1">
      <c r="A38" s="221" t="s">
        <v>214</v>
      </c>
      <c r="B38" s="222">
        <v>37660</v>
      </c>
      <c r="C38" s="223">
        <v>2300</v>
      </c>
      <c r="D38" s="223">
        <v>84.6</v>
      </c>
      <c r="E38" s="223">
        <v>61.2</v>
      </c>
      <c r="F38" s="223" t="s">
        <v>152</v>
      </c>
      <c r="G38" s="223" t="s">
        <v>209</v>
      </c>
      <c r="H38" s="223">
        <v>741</v>
      </c>
      <c r="I38" s="223" t="s">
        <v>30</v>
      </c>
      <c r="J38" s="223" t="s">
        <v>210</v>
      </c>
      <c r="K38" s="223" t="s">
        <v>211</v>
      </c>
      <c r="L38" s="221" t="s">
        <v>211</v>
      </c>
      <c r="M38" s="223">
        <v>599520</v>
      </c>
      <c r="N38" s="223">
        <v>6177160</v>
      </c>
      <c r="O38" s="223">
        <v>200235</v>
      </c>
      <c r="P38" s="223" t="s">
        <v>212</v>
      </c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>
        <v>5947543.0625</v>
      </c>
      <c r="AR38" s="224">
        <v>8272134.46875</v>
      </c>
      <c r="AS38" s="224">
        <v>7979165.25</v>
      </c>
      <c r="AT38" s="224">
        <v>7256770.3125</v>
      </c>
      <c r="AU38" s="224">
        <v>8448505.40625</v>
      </c>
      <c r="AV38" s="224">
        <v>8021711.515625</v>
      </c>
      <c r="AW38" s="224">
        <v>8219008.8125</v>
      </c>
      <c r="AX38" s="224">
        <v>880150.1875</v>
      </c>
      <c r="AY38" s="224">
        <v>580892.25</v>
      </c>
      <c r="AZ38" s="224">
        <v>651685.0625</v>
      </c>
      <c r="BA38" s="224">
        <v>668691.9375</v>
      </c>
      <c r="BB38" s="224">
        <v>639542</v>
      </c>
      <c r="BC38" s="224">
        <v>375034.8125</v>
      </c>
      <c r="BD38" s="224">
        <v>445308.53125</v>
      </c>
      <c r="BE38" s="224">
        <v>508585.28125</v>
      </c>
      <c r="BF38" s="224">
        <v>722999.25</v>
      </c>
      <c r="BG38" s="224">
        <v>5472889.3125</v>
      </c>
    </row>
    <row r="39" spans="1:59" s="223" customFormat="1">
      <c r="A39" s="221" t="s">
        <v>215</v>
      </c>
      <c r="B39" s="222">
        <v>37660</v>
      </c>
      <c r="C39" s="223">
        <v>2300</v>
      </c>
      <c r="D39" s="223">
        <v>84.6</v>
      </c>
      <c r="E39" s="223">
        <v>61.2</v>
      </c>
      <c r="F39" s="223" t="s">
        <v>152</v>
      </c>
      <c r="G39" s="223" t="s">
        <v>209</v>
      </c>
      <c r="H39" s="223">
        <v>741</v>
      </c>
      <c r="I39" s="223" t="s">
        <v>30</v>
      </c>
      <c r="J39" s="223" t="s">
        <v>210</v>
      </c>
      <c r="K39" s="223" t="s">
        <v>211</v>
      </c>
      <c r="L39" s="221" t="s">
        <v>211</v>
      </c>
      <c r="M39" s="223">
        <v>599527</v>
      </c>
      <c r="N39" s="223">
        <v>6176860</v>
      </c>
      <c r="O39" s="223">
        <v>200236</v>
      </c>
      <c r="P39" s="223" t="s">
        <v>212</v>
      </c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>
        <v>5921147.03125</v>
      </c>
      <c r="AR39" s="224">
        <v>7207429.54443359</v>
      </c>
      <c r="AS39" s="224">
        <v>7900022.625</v>
      </c>
      <c r="AT39" s="224">
        <v>6842809.625</v>
      </c>
      <c r="AU39" s="224">
        <v>7923908.96875</v>
      </c>
      <c r="AV39" s="224">
        <v>7931963.484375</v>
      </c>
      <c r="AW39" s="224">
        <v>8033429.34375</v>
      </c>
      <c r="AX39" s="224">
        <v>884991.9375</v>
      </c>
      <c r="AY39" s="224">
        <v>612504.4375</v>
      </c>
      <c r="AZ39" s="224">
        <v>739502.375</v>
      </c>
      <c r="BA39" s="224">
        <v>667398.9375</v>
      </c>
      <c r="BB39" s="224">
        <v>646534</v>
      </c>
      <c r="BC39" s="224">
        <v>364273.71875</v>
      </c>
      <c r="BD39" s="224">
        <v>415879.25</v>
      </c>
      <c r="BE39" s="224">
        <v>503218.59375</v>
      </c>
      <c r="BF39" s="224">
        <v>719191.1875</v>
      </c>
      <c r="BG39" s="224">
        <v>5553494.4375</v>
      </c>
    </row>
    <row r="40" spans="1:59" s="223" customFormat="1">
      <c r="A40" s="221" t="s">
        <v>216</v>
      </c>
      <c r="B40" s="222">
        <v>37660</v>
      </c>
      <c r="C40" s="223">
        <v>2300</v>
      </c>
      <c r="D40" s="223">
        <v>84.6</v>
      </c>
      <c r="E40" s="223">
        <v>61.2</v>
      </c>
      <c r="F40" s="223" t="s">
        <v>152</v>
      </c>
      <c r="G40" s="223" t="s">
        <v>209</v>
      </c>
      <c r="H40" s="223">
        <v>741</v>
      </c>
      <c r="I40" s="223" t="s">
        <v>30</v>
      </c>
      <c r="J40" s="223" t="s">
        <v>210</v>
      </c>
      <c r="K40" s="223" t="s">
        <v>211</v>
      </c>
      <c r="L40" s="221" t="s">
        <v>211</v>
      </c>
      <c r="M40" s="223">
        <v>599533</v>
      </c>
      <c r="N40" s="223">
        <v>6176559</v>
      </c>
      <c r="O40" s="223">
        <v>200237</v>
      </c>
      <c r="P40" s="223" t="s">
        <v>212</v>
      </c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>
        <v>5865698.5</v>
      </c>
      <c r="AR40" s="224">
        <v>8186214.03125</v>
      </c>
      <c r="AS40" s="224">
        <v>7910548.75</v>
      </c>
      <c r="AT40" s="224">
        <v>7135712.65625</v>
      </c>
      <c r="AU40" s="224">
        <v>8302713.875</v>
      </c>
      <c r="AV40" s="224">
        <v>7942540.78125</v>
      </c>
      <c r="AW40" s="224">
        <v>8264516.8125</v>
      </c>
      <c r="AX40" s="224">
        <v>779710.8125</v>
      </c>
      <c r="AY40" s="224">
        <v>544010.9375</v>
      </c>
      <c r="AZ40" s="224">
        <v>743503.9375</v>
      </c>
      <c r="BA40" s="224">
        <v>672106.9375</v>
      </c>
      <c r="BB40" s="224">
        <v>647623.5625</v>
      </c>
      <c r="BC40" s="224">
        <v>378636.625</v>
      </c>
      <c r="BD40" s="224">
        <v>469182.75</v>
      </c>
      <c r="BE40" s="224">
        <v>509739.65625</v>
      </c>
      <c r="BF40" s="224">
        <v>722336.5625</v>
      </c>
      <c r="BG40" s="224">
        <v>5466851.78125</v>
      </c>
    </row>
    <row r="41" spans="1:59">
      <c r="A41" t="s">
        <v>217</v>
      </c>
      <c r="B41">
        <v>37660</v>
      </c>
      <c r="C41">
        <v>2300</v>
      </c>
      <c r="D41">
        <v>84.6</v>
      </c>
      <c r="E41">
        <v>61.2</v>
      </c>
      <c r="F41" t="s">
        <v>152</v>
      </c>
      <c r="G41" t="s">
        <v>209</v>
      </c>
      <c r="H41">
        <v>741</v>
      </c>
      <c r="I41" t="s">
        <v>30</v>
      </c>
      <c r="J41" t="s">
        <v>210</v>
      </c>
      <c r="K41" t="s">
        <v>211</v>
      </c>
      <c r="L41" t="s">
        <v>211</v>
      </c>
      <c r="M41">
        <v>599540</v>
      </c>
      <c r="N41">
        <v>6176259</v>
      </c>
      <c r="O41">
        <v>200238</v>
      </c>
      <c r="P41" t="s">
        <v>212</v>
      </c>
      <c r="AQ41">
        <v>5850822.96875</v>
      </c>
      <c r="AR41">
        <v>8172376.71875</v>
      </c>
      <c r="AS41">
        <v>7895942.65625</v>
      </c>
      <c r="AT41">
        <v>7482809.984375</v>
      </c>
      <c r="AU41">
        <v>8727500.84375</v>
      </c>
      <c r="AV41">
        <v>8041724</v>
      </c>
      <c r="AW41">
        <v>7525855.9375</v>
      </c>
      <c r="AX41">
        <v>888514.0625</v>
      </c>
      <c r="AY41">
        <v>595817.6875</v>
      </c>
      <c r="AZ41">
        <v>743219.4375</v>
      </c>
      <c r="BA41">
        <v>674200.0625</v>
      </c>
      <c r="BB41">
        <v>615445.375</v>
      </c>
      <c r="BC41">
        <v>374366.21875</v>
      </c>
      <c r="BD41">
        <v>471282.15625</v>
      </c>
      <c r="BE41">
        <v>510506.84375</v>
      </c>
      <c r="BF41">
        <v>724635.375</v>
      </c>
      <c r="BG41">
        <v>5597987.21875</v>
      </c>
    </row>
    <row r="42" spans="1:59">
      <c r="A42" t="s">
        <v>218</v>
      </c>
      <c r="B42">
        <v>37660</v>
      </c>
      <c r="C42">
        <v>2300</v>
      </c>
      <c r="D42">
        <v>84.6</v>
      </c>
      <c r="E42">
        <v>61.2</v>
      </c>
      <c r="F42" t="s">
        <v>152</v>
      </c>
      <c r="G42" t="s">
        <v>209</v>
      </c>
      <c r="H42">
        <v>741</v>
      </c>
      <c r="I42" t="s">
        <v>30</v>
      </c>
      <c r="J42" t="s">
        <v>210</v>
      </c>
      <c r="K42" t="s">
        <v>211</v>
      </c>
      <c r="L42" t="s">
        <v>211</v>
      </c>
      <c r="M42">
        <v>599547</v>
      </c>
      <c r="N42">
        <v>6175959</v>
      </c>
      <c r="O42">
        <v>200239</v>
      </c>
      <c r="P42" t="s">
        <v>212</v>
      </c>
      <c r="AQ42">
        <v>6007408.4375</v>
      </c>
      <c r="AR42">
        <v>8237057.3125</v>
      </c>
      <c r="AS42">
        <v>8158561.46875</v>
      </c>
      <c r="AT42">
        <v>6657334.921875</v>
      </c>
      <c r="AU42">
        <v>8299651.625</v>
      </c>
      <c r="AV42">
        <v>7927157.859375</v>
      </c>
      <c r="AW42">
        <v>8210573.8125</v>
      </c>
      <c r="AX42">
        <v>880735.9375</v>
      </c>
      <c r="AY42">
        <v>551992.625</v>
      </c>
      <c r="AZ42">
        <v>738800.875</v>
      </c>
      <c r="BA42">
        <v>673971.75</v>
      </c>
      <c r="BB42">
        <v>650664.875</v>
      </c>
      <c r="BC42">
        <v>376438.1875</v>
      </c>
      <c r="BD42">
        <v>464794.8125</v>
      </c>
      <c r="BE42">
        <v>473427.9375</v>
      </c>
      <c r="BF42">
        <v>722886.6875</v>
      </c>
      <c r="BG42">
        <v>5533713.6875</v>
      </c>
    </row>
    <row r="43" spans="1:59">
      <c r="A43" t="s">
        <v>219</v>
      </c>
      <c r="B43">
        <v>37660</v>
      </c>
      <c r="C43">
        <v>2300</v>
      </c>
      <c r="D43">
        <v>84.6</v>
      </c>
      <c r="E43">
        <v>61.2</v>
      </c>
      <c r="F43" t="s">
        <v>152</v>
      </c>
      <c r="G43" t="s">
        <v>209</v>
      </c>
      <c r="H43">
        <v>741</v>
      </c>
      <c r="I43" t="s">
        <v>30</v>
      </c>
      <c r="J43" t="s">
        <v>210</v>
      </c>
      <c r="K43" t="s">
        <v>211</v>
      </c>
      <c r="L43" t="s">
        <v>211</v>
      </c>
      <c r="M43">
        <v>599554</v>
      </c>
      <c r="N43">
        <v>6175658</v>
      </c>
      <c r="O43">
        <v>200240</v>
      </c>
      <c r="P43" t="s">
        <v>212</v>
      </c>
      <c r="AQ43">
        <v>5781031.15625</v>
      </c>
      <c r="AR43">
        <v>8184794.375</v>
      </c>
      <c r="AS43">
        <v>7851032</v>
      </c>
      <c r="AT43">
        <v>7281551.125</v>
      </c>
      <c r="AU43">
        <v>8436880.9375</v>
      </c>
      <c r="AV43">
        <v>8100796.625</v>
      </c>
      <c r="AW43">
        <v>7817518.15625</v>
      </c>
      <c r="AX43">
        <v>882625.125</v>
      </c>
      <c r="AY43">
        <v>606181.5</v>
      </c>
      <c r="AZ43">
        <v>739333.9375</v>
      </c>
      <c r="BA43">
        <v>672790.375</v>
      </c>
      <c r="BB43">
        <v>651121.8125</v>
      </c>
      <c r="BC43">
        <v>369940.9375</v>
      </c>
      <c r="BD43">
        <v>449763.53125</v>
      </c>
      <c r="BE43">
        <v>509613.59375</v>
      </c>
      <c r="BF43">
        <v>723549</v>
      </c>
      <c r="BG43">
        <v>5604919.8125</v>
      </c>
    </row>
    <row r="44" spans="1:59">
      <c r="A44" t="s">
        <v>220</v>
      </c>
      <c r="B44">
        <v>37660</v>
      </c>
      <c r="C44">
        <v>2300</v>
      </c>
      <c r="D44">
        <v>84.6</v>
      </c>
      <c r="E44">
        <v>61.2</v>
      </c>
      <c r="F44" t="s">
        <v>152</v>
      </c>
      <c r="G44" t="s">
        <v>209</v>
      </c>
      <c r="H44">
        <v>741</v>
      </c>
      <c r="I44" t="s">
        <v>30</v>
      </c>
      <c r="J44" t="s">
        <v>210</v>
      </c>
      <c r="K44" t="s">
        <v>211</v>
      </c>
      <c r="L44" t="s">
        <v>211</v>
      </c>
      <c r="M44">
        <v>599561</v>
      </c>
      <c r="N44">
        <v>6175358</v>
      </c>
      <c r="O44">
        <v>200241</v>
      </c>
      <c r="P44" t="s">
        <v>212</v>
      </c>
      <c r="AQ44">
        <v>5949803.0625</v>
      </c>
      <c r="AR44">
        <v>8089680.34375</v>
      </c>
      <c r="AS44">
        <v>7542327</v>
      </c>
      <c r="AT44">
        <v>7351569.109375</v>
      </c>
      <c r="AU44">
        <v>8509746.46875</v>
      </c>
      <c r="AV44">
        <v>7619803.0625</v>
      </c>
      <c r="AW44">
        <v>8223726</v>
      </c>
      <c r="AX44">
        <v>749293</v>
      </c>
      <c r="AY44">
        <v>607804.5625</v>
      </c>
      <c r="AZ44">
        <v>730451.4375</v>
      </c>
      <c r="BA44">
        <v>669176.375</v>
      </c>
      <c r="BB44">
        <v>654483.6875</v>
      </c>
      <c r="BC44">
        <v>381060.21875</v>
      </c>
      <c r="BD44">
        <v>462103.375</v>
      </c>
      <c r="BE44">
        <v>506285.96875</v>
      </c>
      <c r="BF44">
        <v>730061.0625</v>
      </c>
      <c r="BG44">
        <v>5490719.6875</v>
      </c>
    </row>
    <row r="45" spans="1:59" s="223" customFormat="1">
      <c r="A45" s="221" t="s">
        <v>221</v>
      </c>
      <c r="B45" s="222">
        <v>37660</v>
      </c>
      <c r="C45" s="223">
        <v>2300</v>
      </c>
      <c r="D45" s="223">
        <v>84.6</v>
      </c>
      <c r="E45" s="223">
        <v>61.2</v>
      </c>
      <c r="F45" s="223" t="s">
        <v>152</v>
      </c>
      <c r="G45" s="223" t="s">
        <v>209</v>
      </c>
      <c r="H45" s="223">
        <v>741</v>
      </c>
      <c r="I45" s="223" t="s">
        <v>30</v>
      </c>
      <c r="J45" s="223" t="s">
        <v>210</v>
      </c>
      <c r="K45" s="223" t="s">
        <v>211</v>
      </c>
      <c r="L45" s="221" t="s">
        <v>211</v>
      </c>
      <c r="M45" s="223">
        <v>599568</v>
      </c>
      <c r="N45" s="223">
        <v>6175057</v>
      </c>
      <c r="O45" s="223">
        <v>200242</v>
      </c>
      <c r="P45" s="223" t="s">
        <v>212</v>
      </c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>
        <v>5964771.03125</v>
      </c>
      <c r="AR45" s="224">
        <v>8301607.96875</v>
      </c>
      <c r="AS45" s="224">
        <v>8128618.65625</v>
      </c>
      <c r="AT45" s="224">
        <v>7296932.359375</v>
      </c>
      <c r="AU45" s="224">
        <v>8638594.5</v>
      </c>
      <c r="AV45" s="224">
        <v>8099463.9375</v>
      </c>
      <c r="AW45" s="224">
        <v>8294669.25</v>
      </c>
      <c r="AX45" s="224">
        <v>889999.8125</v>
      </c>
      <c r="AY45" s="224">
        <v>629293.4375</v>
      </c>
      <c r="AZ45" s="224">
        <v>739809.875</v>
      </c>
      <c r="BA45" s="224">
        <v>694425.125</v>
      </c>
      <c r="BB45" s="224">
        <v>653588.625</v>
      </c>
      <c r="BC45" s="224">
        <v>384218.5625</v>
      </c>
      <c r="BD45" s="224">
        <v>461223.625</v>
      </c>
      <c r="BE45" s="224">
        <v>503360.84375</v>
      </c>
      <c r="BF45" s="224">
        <v>677515.5</v>
      </c>
      <c r="BG45" s="224">
        <v>5633435.40625</v>
      </c>
    </row>
    <row r="46" spans="1:59">
      <c r="A46" s="6" t="s">
        <v>222</v>
      </c>
      <c r="B46" s="171">
        <v>37948</v>
      </c>
      <c r="C46">
        <v>18</v>
      </c>
      <c r="D46">
        <v>11</v>
      </c>
      <c r="E46">
        <v>18</v>
      </c>
      <c r="F46" t="s">
        <v>223</v>
      </c>
      <c r="G46" t="s">
        <v>224</v>
      </c>
      <c r="H46">
        <v>741</v>
      </c>
      <c r="I46" t="s">
        <v>30</v>
      </c>
      <c r="J46" t="s">
        <v>154</v>
      </c>
      <c r="K46" t="s">
        <v>225</v>
      </c>
      <c r="L46" s="6" t="s">
        <v>226</v>
      </c>
      <c r="M46">
        <v>602233.43000000005</v>
      </c>
      <c r="N46">
        <v>6184239.6600000001</v>
      </c>
      <c r="O46">
        <v>200250</v>
      </c>
      <c r="P46" t="s">
        <v>179</v>
      </c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>
        <v>1588</v>
      </c>
      <c r="AR46" s="81">
        <v>23539</v>
      </c>
      <c r="AS46" s="81">
        <v>21331</v>
      </c>
      <c r="AT46" s="81">
        <v>18927</v>
      </c>
      <c r="AU46" s="81">
        <v>33761</v>
      </c>
      <c r="AV46" s="81">
        <v>48444</v>
      </c>
      <c r="AW46" s="81">
        <v>35351</v>
      </c>
      <c r="AX46" s="81">
        <v>6112</v>
      </c>
      <c r="AY46" s="81">
        <v>1475</v>
      </c>
      <c r="AZ46" s="81">
        <v>4058</v>
      </c>
      <c r="BA46" s="81">
        <v>4371</v>
      </c>
      <c r="BB46" s="81">
        <v>4252</v>
      </c>
      <c r="BC46" s="81">
        <v>1265</v>
      </c>
      <c r="BD46" s="81">
        <v>2285</v>
      </c>
      <c r="BE46" s="81">
        <v>3046</v>
      </c>
      <c r="BF46" s="81">
        <v>3636</v>
      </c>
      <c r="BG46" s="81">
        <v>30500</v>
      </c>
    </row>
    <row r="47" spans="1:59">
      <c r="A47" s="6" t="s">
        <v>227</v>
      </c>
      <c r="B47" s="171">
        <v>38261</v>
      </c>
      <c r="C47">
        <v>22</v>
      </c>
      <c r="D47">
        <v>12</v>
      </c>
      <c r="E47">
        <v>18</v>
      </c>
      <c r="F47" t="s">
        <v>228</v>
      </c>
      <c r="G47" t="s">
        <v>229</v>
      </c>
      <c r="H47">
        <v>741</v>
      </c>
      <c r="I47" t="s">
        <v>30</v>
      </c>
      <c r="J47" t="s">
        <v>154</v>
      </c>
      <c r="K47" t="s">
        <v>230</v>
      </c>
      <c r="L47" s="6" t="s">
        <v>231</v>
      </c>
      <c r="M47">
        <v>599299.4375</v>
      </c>
      <c r="N47">
        <v>6187079</v>
      </c>
      <c r="O47">
        <v>200254</v>
      </c>
      <c r="P47" t="s">
        <v>179</v>
      </c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>
        <v>4443</v>
      </c>
      <c r="AS47" s="81">
        <v>17434</v>
      </c>
      <c r="AT47" s="81">
        <v>15363</v>
      </c>
      <c r="AU47" s="81">
        <v>17124</v>
      </c>
      <c r="AV47" s="81">
        <v>12969</v>
      </c>
      <c r="AW47" s="81">
        <v>8646</v>
      </c>
      <c r="AX47" s="81">
        <v>1161</v>
      </c>
      <c r="AY47" s="81">
        <v>616</v>
      </c>
      <c r="AZ47" s="81">
        <v>643</v>
      </c>
      <c r="BA47" s="81">
        <v>599</v>
      </c>
      <c r="BB47" s="81">
        <v>799</v>
      </c>
      <c r="BC47" s="81">
        <v>361</v>
      </c>
      <c r="BD47" s="81">
        <v>0</v>
      </c>
      <c r="BE47" s="81">
        <v>0</v>
      </c>
      <c r="BF47" s="81">
        <v>0</v>
      </c>
      <c r="BG47" s="81">
        <v>4179</v>
      </c>
    </row>
    <row r="48" spans="1:59">
      <c r="A48" s="6" t="s">
        <v>232</v>
      </c>
      <c r="B48" s="171">
        <v>38694</v>
      </c>
      <c r="C48">
        <v>18</v>
      </c>
      <c r="D48">
        <v>11</v>
      </c>
      <c r="E48">
        <v>19</v>
      </c>
      <c r="F48" t="s">
        <v>233</v>
      </c>
      <c r="G48" t="s">
        <v>234</v>
      </c>
      <c r="H48">
        <v>741</v>
      </c>
      <c r="I48" t="s">
        <v>30</v>
      </c>
      <c r="J48" t="s">
        <v>154</v>
      </c>
      <c r="K48" t="s">
        <v>235</v>
      </c>
      <c r="L48" s="6" t="s">
        <v>236</v>
      </c>
      <c r="M48">
        <v>602155</v>
      </c>
      <c r="N48">
        <v>6189005</v>
      </c>
      <c r="O48">
        <v>200259</v>
      </c>
      <c r="P48" t="s">
        <v>179</v>
      </c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>
        <v>2197</v>
      </c>
      <c r="AT48" s="81">
        <v>25959</v>
      </c>
      <c r="AU48" s="81">
        <v>27073</v>
      </c>
      <c r="AV48" s="81">
        <v>9373</v>
      </c>
      <c r="AW48" s="81">
        <v>20530</v>
      </c>
      <c r="AX48" s="81">
        <v>3552</v>
      </c>
      <c r="AY48" s="81">
        <v>1682</v>
      </c>
      <c r="AZ48" s="81">
        <v>1865</v>
      </c>
      <c r="BA48" s="81">
        <v>2127</v>
      </c>
      <c r="BB48" s="81">
        <v>2594</v>
      </c>
      <c r="BC48" s="81">
        <v>1330</v>
      </c>
      <c r="BD48" s="81">
        <v>1261</v>
      </c>
      <c r="BE48" s="81">
        <v>2050</v>
      </c>
      <c r="BF48" s="81">
        <v>3150</v>
      </c>
      <c r="BG48" s="81">
        <v>19611</v>
      </c>
    </row>
    <row r="49" spans="1:59">
      <c r="A49" s="6" t="s">
        <v>237</v>
      </c>
      <c r="B49" s="171">
        <v>39611</v>
      </c>
      <c r="C49">
        <v>22</v>
      </c>
      <c r="D49">
        <v>10.5</v>
      </c>
      <c r="E49">
        <v>18</v>
      </c>
      <c r="F49" t="s">
        <v>233</v>
      </c>
      <c r="G49" t="s">
        <v>238</v>
      </c>
      <c r="H49">
        <v>741</v>
      </c>
      <c r="I49" t="s">
        <v>30</v>
      </c>
      <c r="J49" t="s">
        <v>154</v>
      </c>
      <c r="K49" t="s">
        <v>239</v>
      </c>
      <c r="L49" s="6" t="s">
        <v>240</v>
      </c>
      <c r="M49">
        <v>597971</v>
      </c>
      <c r="N49">
        <v>6185157</v>
      </c>
      <c r="O49">
        <v>200266</v>
      </c>
      <c r="P49" t="s">
        <v>179</v>
      </c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>
        <v>8575</v>
      </c>
      <c r="AW49" s="81">
        <v>18725</v>
      </c>
      <c r="AX49" s="81">
        <v>1100</v>
      </c>
      <c r="AY49" s="81">
        <v>835</v>
      </c>
      <c r="AZ49" s="81">
        <v>1401</v>
      </c>
      <c r="BA49" s="81">
        <v>1844</v>
      </c>
      <c r="BB49" s="81">
        <v>2077</v>
      </c>
      <c r="BC49" s="81">
        <v>1338</v>
      </c>
      <c r="BD49" s="81">
        <v>1386</v>
      </c>
      <c r="BE49" s="81">
        <v>1377</v>
      </c>
      <c r="BF49" s="81">
        <v>2115</v>
      </c>
      <c r="BG49" s="81">
        <v>13473</v>
      </c>
    </row>
    <row r="51" spans="1:59">
      <c r="AU51" s="81">
        <f>SUM(AU36:AU45)</f>
        <v>83905874.34375</v>
      </c>
      <c r="AV51" s="81">
        <f>SUM(AV36:AV45)</f>
        <v>79662614.109375</v>
      </c>
      <c r="AW51" s="81">
        <f>SUM(AW36:AW45)</f>
        <v>81049874.6875</v>
      </c>
    </row>
    <row r="52" spans="1:59">
      <c r="A52" s="223" t="s">
        <v>264</v>
      </c>
    </row>
    <row r="53" spans="1:59">
      <c r="A53" s="195" t="s">
        <v>252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</row>
    <row r="54" spans="1:59">
      <c r="A54" s="262" t="s">
        <v>253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</row>
    <row r="57" spans="1:59">
      <c r="A57" t="s">
        <v>348</v>
      </c>
    </row>
    <row r="58" spans="1:59">
      <c r="A58" t="s">
        <v>347</v>
      </c>
    </row>
    <row r="59" spans="1:59" ht="22.5">
      <c r="E59" s="263" t="s">
        <v>318</v>
      </c>
      <c r="F59" s="263" t="s">
        <v>319</v>
      </c>
      <c r="G59" s="263" t="s">
        <v>320</v>
      </c>
      <c r="H59" s="264"/>
      <c r="I59" s="264"/>
      <c r="J59" s="264"/>
      <c r="K59" s="264"/>
    </row>
    <row r="60" spans="1:59">
      <c r="E60" s="264"/>
      <c r="F60" s="264"/>
      <c r="G60" s="264"/>
      <c r="H60" s="264"/>
      <c r="I60" s="264"/>
      <c r="J60" s="264"/>
      <c r="K60" s="264"/>
    </row>
    <row r="61" spans="1:59">
      <c r="E61" s="265" t="s">
        <v>321</v>
      </c>
      <c r="F61" s="265" t="s">
        <v>322</v>
      </c>
      <c r="G61" s="265" t="s">
        <v>323</v>
      </c>
      <c r="H61" s="265" t="s">
        <v>324</v>
      </c>
      <c r="I61" s="265" t="s">
        <v>325</v>
      </c>
      <c r="J61" s="265" t="s">
        <v>326</v>
      </c>
      <c r="K61" s="265" t="s">
        <v>327</v>
      </c>
      <c r="L61" s="265" t="s">
        <v>328</v>
      </c>
      <c r="M61" s="265" t="s">
        <v>329</v>
      </c>
      <c r="N61" s="265" t="s">
        <v>330</v>
      </c>
      <c r="O61" s="265" t="s">
        <v>331</v>
      </c>
    </row>
    <row r="62" spans="1:59">
      <c r="E62" s="266" t="s">
        <v>332</v>
      </c>
      <c r="F62" s="267">
        <v>695.52</v>
      </c>
      <c r="G62" s="267">
        <v>625.68799999999999</v>
      </c>
      <c r="H62" s="267">
        <v>663.68399999999997</v>
      </c>
      <c r="I62" s="267">
        <v>653.78399999999999</v>
      </c>
      <c r="J62" s="267">
        <v>659.20399999999995</v>
      </c>
      <c r="K62" s="267">
        <v>463.67599999999999</v>
      </c>
      <c r="L62" s="267">
        <v>690.10799999999995</v>
      </c>
      <c r="M62" s="267">
        <v>691.66399999999999</v>
      </c>
      <c r="N62" s="267">
        <v>671.9</v>
      </c>
      <c r="O62" s="267">
        <v>682.08799999999997</v>
      </c>
    </row>
    <row r="63" spans="1:59">
      <c r="E63" s="266" t="s">
        <v>333</v>
      </c>
      <c r="F63" s="267">
        <v>851.73599999999999</v>
      </c>
      <c r="G63" s="267">
        <v>835.03200000000004</v>
      </c>
      <c r="H63" s="267">
        <v>835.73199999999997</v>
      </c>
      <c r="I63" s="267">
        <v>838.08</v>
      </c>
      <c r="J63" s="267">
        <v>842.16800000000001</v>
      </c>
      <c r="K63" s="267">
        <v>845.06399999999996</v>
      </c>
      <c r="L63" s="267">
        <v>655.29200000000003</v>
      </c>
      <c r="M63" s="267">
        <v>743.24</v>
      </c>
      <c r="N63" s="267">
        <v>838.16399999999999</v>
      </c>
      <c r="O63" s="267">
        <v>856.05200000000002</v>
      </c>
    </row>
    <row r="64" spans="1:59">
      <c r="E64" s="266" t="s">
        <v>334</v>
      </c>
      <c r="F64" s="267">
        <v>781.476</v>
      </c>
      <c r="G64" s="267">
        <v>843.27599999999995</v>
      </c>
      <c r="H64" s="267">
        <v>809.60799999999995</v>
      </c>
      <c r="I64" s="267">
        <v>841.62</v>
      </c>
      <c r="J64" s="267">
        <v>845.26</v>
      </c>
      <c r="K64" s="267">
        <v>849.50400000000002</v>
      </c>
      <c r="L64" s="267">
        <v>753.00400000000002</v>
      </c>
      <c r="M64" s="267">
        <v>846.74400000000003</v>
      </c>
      <c r="N64" s="267">
        <v>842.928</v>
      </c>
      <c r="O64" s="267">
        <v>865.24800000000005</v>
      </c>
    </row>
    <row r="65" spans="5:16">
      <c r="E65" s="266" t="s">
        <v>335</v>
      </c>
      <c r="F65" s="267">
        <v>708.53200000000004</v>
      </c>
      <c r="G65" s="267">
        <v>711.14400000000001</v>
      </c>
      <c r="H65" s="267">
        <v>713.82399999999996</v>
      </c>
      <c r="I65" s="267">
        <v>711.87199999999996</v>
      </c>
      <c r="J65" s="267">
        <v>715.45600000000002</v>
      </c>
      <c r="K65" s="267">
        <v>714.43200000000002</v>
      </c>
      <c r="L65" s="267">
        <v>714.97199999999998</v>
      </c>
      <c r="M65" s="267">
        <v>716.56399999999996</v>
      </c>
      <c r="N65" s="267">
        <v>725.13199999999995</v>
      </c>
      <c r="O65" s="267">
        <v>675.40800000000002</v>
      </c>
    </row>
    <row r="66" spans="5:16">
      <c r="E66" s="266" t="s">
        <v>336</v>
      </c>
      <c r="F66" s="267">
        <v>497.976</v>
      </c>
      <c r="G66" s="267">
        <v>492.43599999999998</v>
      </c>
      <c r="H66" s="267">
        <v>492.38400000000001</v>
      </c>
      <c r="I66" s="267">
        <v>489.99599999999998</v>
      </c>
      <c r="J66" s="267">
        <v>494.68</v>
      </c>
      <c r="K66" s="267">
        <v>493.66</v>
      </c>
      <c r="L66" s="267">
        <v>456.78399999999999</v>
      </c>
      <c r="M66" s="267">
        <v>493.916</v>
      </c>
      <c r="N66" s="267">
        <v>490.70800000000003</v>
      </c>
      <c r="O66" s="267">
        <v>489.28800000000001</v>
      </c>
    </row>
    <row r="67" spans="5:16">
      <c r="E67" s="266" t="s">
        <v>337</v>
      </c>
      <c r="F67" s="267">
        <v>446.55200000000002</v>
      </c>
      <c r="G67" s="267">
        <v>446.096</v>
      </c>
      <c r="H67" s="267">
        <v>424.68799999999999</v>
      </c>
      <c r="I67" s="267">
        <v>396.09199999999998</v>
      </c>
      <c r="J67" s="267">
        <v>449.84</v>
      </c>
      <c r="K67" s="267">
        <v>449.62</v>
      </c>
      <c r="L67" s="267">
        <v>445.72399999999999</v>
      </c>
      <c r="M67" s="267">
        <v>432.91199999999998</v>
      </c>
      <c r="N67" s="267">
        <v>446.06799999999998</v>
      </c>
      <c r="O67" s="267">
        <v>444.65600000000001</v>
      </c>
    </row>
    <row r="68" spans="5:16">
      <c r="E68" s="266" t="s">
        <v>338</v>
      </c>
      <c r="F68" s="267">
        <v>351.74400000000003</v>
      </c>
      <c r="G68" s="267">
        <v>344.69200000000001</v>
      </c>
      <c r="H68" s="267">
        <v>350.572</v>
      </c>
      <c r="I68" s="267">
        <v>341.18799999999999</v>
      </c>
      <c r="J68" s="267">
        <v>354.69600000000003</v>
      </c>
      <c r="K68" s="267">
        <v>349.22399999999999</v>
      </c>
      <c r="L68" s="267">
        <v>353.928</v>
      </c>
      <c r="M68" s="267">
        <v>347.72</v>
      </c>
      <c r="N68" s="267">
        <v>358.09199999999998</v>
      </c>
      <c r="O68" s="267">
        <v>362.024</v>
      </c>
    </row>
    <row r="69" spans="5:16">
      <c r="E69" s="266" t="s">
        <v>339</v>
      </c>
      <c r="F69" s="267">
        <v>633.39200000000005</v>
      </c>
      <c r="G69" s="267">
        <v>627.27599999999995</v>
      </c>
      <c r="H69" s="267">
        <v>626.55999999999995</v>
      </c>
      <c r="I69" s="267">
        <v>636.84400000000005</v>
      </c>
      <c r="J69" s="267">
        <v>637.83199999999999</v>
      </c>
      <c r="K69" s="267">
        <v>607.51199999999994</v>
      </c>
      <c r="L69" s="267">
        <v>640.23599999999999</v>
      </c>
      <c r="M69" s="267">
        <v>642.05200000000002</v>
      </c>
      <c r="N69" s="267">
        <v>647.14700000000005</v>
      </c>
      <c r="O69" s="267">
        <v>643.96</v>
      </c>
    </row>
    <row r="70" spans="5:16">
      <c r="E70" s="266" t="s">
        <v>340</v>
      </c>
      <c r="F70" s="267">
        <v>658.27599999999995</v>
      </c>
      <c r="G70" s="267">
        <v>661.29600000000005</v>
      </c>
      <c r="H70" s="267">
        <v>660.39200000000005</v>
      </c>
      <c r="I70" s="267">
        <v>660.13599999999997</v>
      </c>
      <c r="J70" s="267">
        <v>665.66399999999999</v>
      </c>
      <c r="K70" s="267">
        <v>664.44</v>
      </c>
      <c r="L70" s="267">
        <v>665.71600000000001</v>
      </c>
      <c r="M70" s="267">
        <v>665.7</v>
      </c>
      <c r="N70" s="267">
        <v>627.02499999999998</v>
      </c>
      <c r="O70" s="267">
        <v>687.29200000000003</v>
      </c>
    </row>
    <row r="71" spans="5:16">
      <c r="E71" s="266" t="s">
        <v>341</v>
      </c>
      <c r="F71" s="267">
        <v>761.67</v>
      </c>
      <c r="G71" s="267">
        <v>757.22</v>
      </c>
      <c r="H71" s="267">
        <v>665.28099999999995</v>
      </c>
      <c r="I71" s="267">
        <v>753.55799999999999</v>
      </c>
      <c r="J71" s="267">
        <v>757.75300000000004</v>
      </c>
      <c r="K71" s="267">
        <v>754.33600000000001</v>
      </c>
      <c r="L71" s="267">
        <v>752.57399999999996</v>
      </c>
      <c r="M71" s="267">
        <v>754.11</v>
      </c>
      <c r="N71" s="267">
        <v>731.79600000000005</v>
      </c>
      <c r="O71" s="267">
        <v>754.351</v>
      </c>
    </row>
    <row r="72" spans="5:16">
      <c r="E72" s="266" t="s">
        <v>342</v>
      </c>
      <c r="F72" s="267">
        <v>587.56500000000005</v>
      </c>
      <c r="G72" s="267">
        <v>618.13800000000003</v>
      </c>
      <c r="H72" s="267">
        <v>596.76099999999997</v>
      </c>
      <c r="I72" s="267">
        <v>629.27099999999996</v>
      </c>
      <c r="J72" s="267">
        <v>559.10799999999995</v>
      </c>
      <c r="K72" s="267">
        <v>610.03399999999999</v>
      </c>
      <c r="L72" s="267">
        <v>567.27800000000002</v>
      </c>
      <c r="M72" s="267">
        <v>624.12800000000004</v>
      </c>
      <c r="N72" s="267">
        <v>622.95699999999999</v>
      </c>
      <c r="O72" s="267">
        <v>646.93799999999999</v>
      </c>
    </row>
    <row r="73" spans="5:16">
      <c r="E73" s="266" t="s">
        <v>343</v>
      </c>
      <c r="F73" s="267">
        <v>834.26599999999996</v>
      </c>
      <c r="G73" s="267">
        <v>903.36400000000003</v>
      </c>
      <c r="H73" s="267">
        <v>874.19600000000003</v>
      </c>
      <c r="I73" s="267">
        <v>907.89200000000005</v>
      </c>
      <c r="J73" s="267">
        <v>914.69600000000003</v>
      </c>
      <c r="K73" s="267">
        <v>908.96699999999998</v>
      </c>
      <c r="L73" s="267">
        <v>904.08600000000001</v>
      </c>
      <c r="M73" s="267">
        <v>882.33100000000002</v>
      </c>
      <c r="N73" s="267">
        <v>771.12099999999998</v>
      </c>
      <c r="O73" s="267">
        <v>914.07100000000003</v>
      </c>
    </row>
    <row r="74" spans="5:16">
      <c r="E74" s="276" t="s">
        <v>344</v>
      </c>
      <c r="F74" s="276"/>
      <c r="G74" s="276"/>
      <c r="H74" s="276"/>
      <c r="I74" s="276"/>
      <c r="J74" s="276"/>
      <c r="K74" s="276"/>
      <c r="L74" s="276"/>
      <c r="M74" s="276"/>
      <c r="N74" s="276"/>
      <c r="O74" s="276"/>
    </row>
    <row r="75" spans="5:16">
      <c r="E75" s="268" t="s">
        <v>345</v>
      </c>
      <c r="F75" s="269">
        <v>650725</v>
      </c>
      <c r="G75" s="269">
        <v>655472</v>
      </c>
      <c r="H75" s="269">
        <v>642807</v>
      </c>
      <c r="I75" s="269">
        <v>655028</v>
      </c>
      <c r="J75" s="269">
        <v>65803</v>
      </c>
      <c r="K75" s="269">
        <v>642539</v>
      </c>
      <c r="L75" s="269">
        <v>633309</v>
      </c>
      <c r="M75" s="269">
        <v>653423</v>
      </c>
      <c r="N75" s="269">
        <v>647753</v>
      </c>
      <c r="O75" s="269">
        <v>668448</v>
      </c>
      <c r="P75" s="81"/>
    </row>
    <row r="76" spans="5:16">
      <c r="E76" s="268" t="s">
        <v>346</v>
      </c>
      <c r="F76" s="269">
        <v>7808705</v>
      </c>
      <c r="G76" s="269">
        <v>7865658</v>
      </c>
      <c r="H76" s="269">
        <v>7713682</v>
      </c>
      <c r="I76" s="269">
        <v>7860333</v>
      </c>
      <c r="J76" s="269">
        <v>7896357</v>
      </c>
      <c r="K76" s="269">
        <v>7710469</v>
      </c>
      <c r="L76" s="269">
        <v>7599702</v>
      </c>
      <c r="M76" s="269">
        <v>7841081</v>
      </c>
      <c r="N76" s="269">
        <v>7773038</v>
      </c>
      <c r="O76" s="269">
        <v>8021376</v>
      </c>
      <c r="P76" s="224">
        <f>SUM(F76:O76)/2</f>
        <v>39045200.5</v>
      </c>
    </row>
  </sheetData>
  <mergeCells count="1">
    <mergeCell ref="E74:O74"/>
  </mergeCells>
  <phoneticPr fontId="0" type="noConversion"/>
  <hyperlinks>
    <hyperlink ref="A54" r:id="rId1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Regnskab 07-09</vt:lpstr>
      <vt:lpstr>Eldata fra NRGi</vt:lpstr>
      <vt:lpstr>Brændstof</vt:lpstr>
      <vt:lpstr>Vindmølleproduktion</vt:lpstr>
      <vt:lpstr>'Regnskab 07-09'!Udskriftsområde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SørenS</dc:creator>
  <cp:lastModifiedBy>Gustav Brade</cp:lastModifiedBy>
  <cp:lastPrinted>2011-03-10T08:02:42Z</cp:lastPrinted>
  <dcterms:created xsi:type="dcterms:W3CDTF">2011-03-02T12:14:31Z</dcterms:created>
  <dcterms:modified xsi:type="dcterms:W3CDTF">2011-05-13T08:36:24Z</dcterms:modified>
</cp:coreProperties>
</file>