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95" windowHeight="640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1" l="1"/>
  <c r="C3" i="1" s="1"/>
  <c r="E3" i="1"/>
  <c r="C4" i="1"/>
  <c r="D4" i="1"/>
  <c r="C5" i="1"/>
  <c r="D5" i="1"/>
  <c r="C6" i="1"/>
  <c r="D6" i="1"/>
  <c r="C7" i="1"/>
  <c r="D7" i="1"/>
  <c r="C8" i="1"/>
  <c r="D8" i="1"/>
  <c r="B10" i="1"/>
  <c r="D10" i="1" s="1"/>
  <c r="D11" i="1"/>
  <c r="D12" i="1"/>
  <c r="D13" i="1"/>
  <c r="B15" i="1"/>
  <c r="D15" i="1" s="1"/>
  <c r="E15" i="1"/>
  <c r="C16" i="1"/>
  <c r="C15" i="1" s="1"/>
  <c r="D16" i="1"/>
  <c r="B18" i="1"/>
  <c r="D18" i="1" s="1"/>
  <c r="D19" i="1"/>
  <c r="D20" i="1"/>
  <c r="D21" i="1"/>
  <c r="D22" i="1"/>
  <c r="B30" i="1"/>
  <c r="D30" i="1"/>
  <c r="B31" i="1"/>
  <c r="D31" i="1"/>
  <c r="B32" i="1"/>
  <c r="D32" i="1"/>
  <c r="B33" i="1"/>
  <c r="D33" i="1"/>
  <c r="B34" i="1"/>
  <c r="D34" i="1"/>
  <c r="C36" i="1"/>
  <c r="B36" i="1" s="1"/>
  <c r="E36" i="1"/>
  <c r="D36" i="1" s="1"/>
  <c r="B26" i="1" l="1"/>
  <c r="D3" i="1"/>
  <c r="D26" i="1" s="1"/>
</calcChain>
</file>

<file path=xl/sharedStrings.xml><?xml version="1.0" encoding="utf-8"?>
<sst xmlns="http://schemas.openxmlformats.org/spreadsheetml/2006/main" count="35" uniqueCount="30">
  <si>
    <t>Energiforbrug i kommunale bygninger</t>
  </si>
  <si>
    <t>CO2 i alt ton/år</t>
  </si>
  <si>
    <t>CO2 pr. etagemeter kg/m2</t>
  </si>
  <si>
    <t>CO2 pr. borger kg/år</t>
  </si>
  <si>
    <t>Adm bygninger</t>
  </si>
  <si>
    <t>Skoler</t>
  </si>
  <si>
    <t>Daginstitutioner</t>
  </si>
  <si>
    <t>Ældre pleje</t>
  </si>
  <si>
    <t>Kultur</t>
  </si>
  <si>
    <t>Brænstoffoerbrug ved transport</t>
  </si>
  <si>
    <t>Hjemmeplejen</t>
  </si>
  <si>
    <t>Øvrige kommunale biler</t>
  </si>
  <si>
    <t>Park og vej</t>
  </si>
  <si>
    <t>Sportsanlæg</t>
  </si>
  <si>
    <t>Sportshaller</t>
  </si>
  <si>
    <t>Tekniske anlæg</t>
  </si>
  <si>
    <t>Genbrugspladsen</t>
  </si>
  <si>
    <t>Kommunen i alt</t>
  </si>
  <si>
    <t>Energiforbrug i kommunal bygninger</t>
  </si>
  <si>
    <t>EL kWh/m2</t>
  </si>
  <si>
    <t>Varme kWh/m2</t>
  </si>
  <si>
    <t>Kommunale bygninger i alt</t>
  </si>
  <si>
    <t>Spildevand</t>
  </si>
  <si>
    <t>Antal borger i kommunen</t>
  </si>
  <si>
    <t>m2</t>
  </si>
  <si>
    <t>Genbrugspladsen elproduktion</t>
  </si>
  <si>
    <t>Gadebelysning</t>
  </si>
  <si>
    <t>EL total</t>
  </si>
  <si>
    <t>Varme total</t>
  </si>
  <si>
    <t>CO2 regnskab Skive kommune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</si>
</sst>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4" fontId="0" fillId="0" borderId="0" xfId="0" applyNumberFormat="1" applyBorder="1"/>
    <xf numFmtId="2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5" sqref="E5"/>
    </sheetView>
  </sheetViews>
  <sheetFormatPr defaultRowHeight="15" x14ac:dyDescent="0.25"/>
  <cols>
    <col min="1" max="1" width="34" customWidth="1"/>
    <col min="2" max="2" width="10.85546875" customWidth="1"/>
    <col min="3" max="3" width="17.7109375" customWidth="1"/>
    <col min="4" max="4" width="13.7109375" customWidth="1"/>
    <col min="5" max="5" width="13.28515625" customWidth="1"/>
    <col min="10" max="10" width="14" customWidth="1"/>
    <col min="12" max="12" width="13.28515625" customWidth="1"/>
  </cols>
  <sheetData>
    <row r="1" spans="1:13" x14ac:dyDescent="0.25">
      <c r="A1" s="17" t="s">
        <v>29</v>
      </c>
      <c r="B1" s="18"/>
      <c r="C1" s="18"/>
      <c r="D1" s="18"/>
      <c r="E1" s="19"/>
      <c r="G1" s="6"/>
      <c r="H1" s="16"/>
      <c r="I1" s="16"/>
      <c r="J1" s="16"/>
      <c r="K1" s="16"/>
      <c r="L1" s="16"/>
      <c r="M1" s="6"/>
    </row>
    <row r="2" spans="1:13" ht="29.25" customHeight="1" x14ac:dyDescent="0.25">
      <c r="A2" s="2"/>
      <c r="B2" s="3" t="s">
        <v>1</v>
      </c>
      <c r="C2" s="3" t="s">
        <v>2</v>
      </c>
      <c r="D2" s="4" t="s">
        <v>3</v>
      </c>
      <c r="E2" s="1" t="s">
        <v>24</v>
      </c>
      <c r="G2" s="6"/>
      <c r="H2" s="7"/>
      <c r="I2" s="8"/>
      <c r="J2" s="8"/>
      <c r="K2" s="9"/>
      <c r="L2" s="6"/>
      <c r="M2" s="6"/>
    </row>
    <row r="3" spans="1:13" x14ac:dyDescent="0.25">
      <c r="A3" s="5" t="s">
        <v>0</v>
      </c>
      <c r="B3" s="13">
        <f>SUM(B4:B8)</f>
        <v>2096.6</v>
      </c>
      <c r="C3" s="13">
        <f t="shared" ref="C3:C8" si="0">B3/E3*1000</f>
        <v>9.682052229328777</v>
      </c>
      <c r="D3" s="13">
        <f t="shared" ref="D3:D8" si="1">B3/$B$39*1000</f>
        <v>44.663627455157425</v>
      </c>
      <c r="E3" s="13">
        <f>SUM(E4:E8)</f>
        <v>216545</v>
      </c>
      <c r="G3" s="6"/>
      <c r="H3" s="10"/>
      <c r="I3" s="11"/>
      <c r="J3" s="11"/>
      <c r="K3" s="11"/>
      <c r="L3" s="6"/>
      <c r="M3" s="6"/>
    </row>
    <row r="4" spans="1:13" x14ac:dyDescent="0.25">
      <c r="A4" s="1" t="s">
        <v>4</v>
      </c>
      <c r="B4" s="13">
        <v>122</v>
      </c>
      <c r="C4" s="13">
        <f t="shared" si="0"/>
        <v>8.2616645222455478</v>
      </c>
      <c r="D4" s="13">
        <f t="shared" si="1"/>
        <v>2.5989518980870008</v>
      </c>
      <c r="E4" s="13">
        <v>14767</v>
      </c>
      <c r="G4" s="6"/>
      <c r="H4" s="6"/>
      <c r="I4" s="11"/>
      <c r="J4" s="11"/>
      <c r="K4" s="11"/>
      <c r="L4" s="6"/>
      <c r="M4" s="6"/>
    </row>
    <row r="5" spans="1:13" x14ac:dyDescent="0.25">
      <c r="A5" s="1" t="s">
        <v>5</v>
      </c>
      <c r="B5" s="13">
        <v>1156</v>
      </c>
      <c r="C5" s="13">
        <f t="shared" si="0"/>
        <v>8.6516584840138915</v>
      </c>
      <c r="D5" s="13">
        <f t="shared" si="1"/>
        <v>24.626134378594863</v>
      </c>
      <c r="E5" s="13">
        <v>133616</v>
      </c>
      <c r="G5" s="6"/>
      <c r="H5" s="6"/>
      <c r="I5" s="11"/>
      <c r="J5" s="11"/>
      <c r="K5" s="11"/>
      <c r="L5" s="6"/>
      <c r="M5" s="6"/>
    </row>
    <row r="6" spans="1:13" x14ac:dyDescent="0.25">
      <c r="A6" s="1" t="s">
        <v>6</v>
      </c>
      <c r="B6" s="13">
        <v>254.3</v>
      </c>
      <c r="C6" s="13">
        <f t="shared" si="0"/>
        <v>9.2550132838373926</v>
      </c>
      <c r="D6" s="13">
        <f t="shared" si="1"/>
        <v>5.417323505602659</v>
      </c>
      <c r="E6" s="13">
        <v>27477</v>
      </c>
      <c r="G6" s="6"/>
      <c r="H6" s="6"/>
      <c r="I6" s="11"/>
      <c r="J6" s="11"/>
      <c r="K6" s="11"/>
      <c r="L6" s="6"/>
      <c r="M6" s="6"/>
    </row>
    <row r="7" spans="1:13" x14ac:dyDescent="0.25">
      <c r="A7" s="1" t="s">
        <v>7</v>
      </c>
      <c r="B7" s="13">
        <v>492</v>
      </c>
      <c r="C7" s="13">
        <f t="shared" si="0"/>
        <v>13.626921479019526</v>
      </c>
      <c r="D7" s="13">
        <f t="shared" si="1"/>
        <v>10.4810191299902</v>
      </c>
      <c r="E7" s="13">
        <v>36105</v>
      </c>
      <c r="G7" s="6"/>
      <c r="H7" s="6"/>
      <c r="I7" s="11"/>
      <c r="J7" s="11"/>
      <c r="K7" s="11"/>
      <c r="L7" s="6"/>
      <c r="M7" s="6"/>
    </row>
    <row r="8" spans="1:13" x14ac:dyDescent="0.25">
      <c r="A8" s="1" t="s">
        <v>8</v>
      </c>
      <c r="B8" s="13">
        <v>72.3</v>
      </c>
      <c r="C8" s="13">
        <f t="shared" si="0"/>
        <v>15.786026200873362</v>
      </c>
      <c r="D8" s="13">
        <f t="shared" si="1"/>
        <v>1.5401985428827063</v>
      </c>
      <c r="E8" s="13">
        <v>4580</v>
      </c>
      <c r="G8" s="6"/>
      <c r="H8" s="6"/>
      <c r="I8" s="11"/>
      <c r="J8" s="11"/>
      <c r="K8" s="11"/>
      <c r="L8" s="6"/>
      <c r="M8" s="6"/>
    </row>
    <row r="9" spans="1:13" x14ac:dyDescent="0.25">
      <c r="A9" s="1"/>
      <c r="B9" s="13"/>
      <c r="C9" s="13"/>
      <c r="D9" s="13"/>
      <c r="E9" s="13"/>
      <c r="G9" s="6"/>
      <c r="H9" s="6"/>
      <c r="I9" s="11"/>
      <c r="J9" s="11"/>
      <c r="K9" s="11"/>
      <c r="L9" s="6"/>
      <c r="M9" s="6"/>
    </row>
    <row r="10" spans="1:13" x14ac:dyDescent="0.25">
      <c r="A10" s="5" t="s">
        <v>9</v>
      </c>
      <c r="B10" s="13">
        <f>SUM(B11:B13)</f>
        <v>1159.8</v>
      </c>
      <c r="C10" s="13"/>
      <c r="D10" s="13">
        <f>B10/$B$39*1000</f>
        <v>24.707085339354947</v>
      </c>
      <c r="E10" s="13"/>
      <c r="G10" s="6"/>
      <c r="H10" s="10"/>
      <c r="I10" s="11"/>
      <c r="J10" s="11"/>
      <c r="K10" s="11"/>
      <c r="L10" s="6"/>
      <c r="M10" s="6"/>
    </row>
    <row r="11" spans="1:13" x14ac:dyDescent="0.25">
      <c r="A11" s="1" t="s">
        <v>10</v>
      </c>
      <c r="B11" s="13">
        <v>205</v>
      </c>
      <c r="C11" s="13"/>
      <c r="D11" s="13">
        <f>B11/$B$39*1000</f>
        <v>4.3670913041625843</v>
      </c>
      <c r="E11" s="13"/>
      <c r="G11" s="6"/>
      <c r="H11" s="6"/>
      <c r="I11" s="11"/>
      <c r="J11" s="11"/>
      <c r="K11" s="11"/>
      <c r="L11" s="6"/>
      <c r="M11" s="6"/>
    </row>
    <row r="12" spans="1:13" x14ac:dyDescent="0.25">
      <c r="A12" s="1" t="s">
        <v>11</v>
      </c>
      <c r="B12" s="13">
        <v>7.5</v>
      </c>
      <c r="C12" s="13"/>
      <c r="D12" s="13">
        <f>B12/$B$39*1000</f>
        <v>0.15977163307911893</v>
      </c>
      <c r="E12" s="13"/>
      <c r="G12" s="6"/>
      <c r="H12" s="6"/>
      <c r="I12" s="11"/>
      <c r="J12" s="11"/>
      <c r="K12" s="11"/>
      <c r="L12" s="6"/>
      <c r="M12" s="6"/>
    </row>
    <row r="13" spans="1:13" x14ac:dyDescent="0.25">
      <c r="A13" s="1" t="s">
        <v>12</v>
      </c>
      <c r="B13" s="13">
        <v>947.3</v>
      </c>
      <c r="C13" s="13"/>
      <c r="D13" s="13">
        <f>B13/$B$39*1000</f>
        <v>20.180222402113248</v>
      </c>
      <c r="E13" s="13"/>
      <c r="G13" s="6"/>
      <c r="H13" s="6"/>
      <c r="I13" s="11"/>
      <c r="J13" s="11"/>
      <c r="K13" s="11"/>
      <c r="L13" s="6"/>
      <c r="M13" s="6"/>
    </row>
    <row r="14" spans="1:13" x14ac:dyDescent="0.25">
      <c r="A14" s="1"/>
      <c r="B14" s="13"/>
      <c r="C14" s="13"/>
      <c r="D14" s="13"/>
      <c r="E14" s="13"/>
      <c r="G14" s="6"/>
      <c r="H14" s="6"/>
      <c r="I14" s="11"/>
      <c r="J14" s="11"/>
      <c r="K14" s="11"/>
      <c r="L14" s="6"/>
      <c r="M14" s="6"/>
    </row>
    <row r="15" spans="1:13" x14ac:dyDescent="0.25">
      <c r="A15" s="5" t="s">
        <v>13</v>
      </c>
      <c r="B15" s="13">
        <f>SUM(B16:B16)</f>
        <v>603</v>
      </c>
      <c r="C15" s="13">
        <f>SUM(C16)</f>
        <v>31.12097440132122</v>
      </c>
      <c r="D15" s="13">
        <f>B15/$B$39*1000</f>
        <v>12.845639299561162</v>
      </c>
      <c r="E15" s="13">
        <f>SUM(E16)</f>
        <v>19376</v>
      </c>
      <c r="G15" s="6"/>
      <c r="H15" s="10"/>
      <c r="I15" s="11"/>
      <c r="J15" s="11"/>
      <c r="K15" s="11"/>
      <c r="L15" s="6"/>
      <c r="M15" s="6"/>
    </row>
    <row r="16" spans="1:13" x14ac:dyDescent="0.25">
      <c r="A16" s="1" t="s">
        <v>14</v>
      </c>
      <c r="B16" s="13">
        <v>603</v>
      </c>
      <c r="C16" s="13">
        <f>B16/E16*1000</f>
        <v>31.12097440132122</v>
      </c>
      <c r="D16" s="13">
        <f>B16/$B$39*1000</f>
        <v>12.845639299561162</v>
      </c>
      <c r="E16" s="13">
        <v>19376</v>
      </c>
      <c r="G16" s="6"/>
      <c r="H16" s="6"/>
      <c r="I16" s="11"/>
      <c r="J16" s="11"/>
      <c r="K16" s="11"/>
      <c r="L16" s="6"/>
      <c r="M16" s="6"/>
    </row>
    <row r="17" spans="1:13" x14ac:dyDescent="0.25">
      <c r="A17" s="1"/>
      <c r="B17" s="13"/>
      <c r="C17" s="13"/>
      <c r="D17" s="13"/>
      <c r="E17" s="13"/>
      <c r="G17" s="6"/>
      <c r="H17" s="6"/>
      <c r="I17" s="11"/>
      <c r="J17" s="11"/>
      <c r="K17" s="11"/>
      <c r="L17" s="6"/>
      <c r="M17" s="6"/>
    </row>
    <row r="18" spans="1:13" x14ac:dyDescent="0.25">
      <c r="A18" s="5" t="s">
        <v>15</v>
      </c>
      <c r="B18" s="13">
        <f>SUM(B19:B22)</f>
        <v>2742.13</v>
      </c>
      <c r="C18" s="13"/>
      <c r="D18" s="13">
        <f>B18/$B$39*1000</f>
        <v>58.415278428699253</v>
      </c>
      <c r="E18" s="13"/>
      <c r="G18" s="6"/>
      <c r="H18" s="10"/>
      <c r="I18" s="11"/>
      <c r="J18" s="11"/>
      <c r="K18" s="11"/>
      <c r="L18" s="6"/>
      <c r="M18" s="6"/>
    </row>
    <row r="19" spans="1:13" x14ac:dyDescent="0.25">
      <c r="A19" s="1" t="s">
        <v>16</v>
      </c>
      <c r="B19" s="13">
        <v>169.4</v>
      </c>
      <c r="C19" s="13"/>
      <c r="D19" s="13">
        <f>B19/$B$39*1000</f>
        <v>3.6087086191470328</v>
      </c>
      <c r="E19" s="13"/>
      <c r="G19" s="6"/>
      <c r="H19" s="6"/>
      <c r="I19" s="11"/>
      <c r="J19" s="11"/>
      <c r="K19" s="11"/>
      <c r="L19" s="6"/>
      <c r="M19" s="6"/>
    </row>
    <row r="20" spans="1:13" x14ac:dyDescent="0.25">
      <c r="A20" s="1" t="s">
        <v>25</v>
      </c>
      <c r="B20" s="13">
        <v>-145.30000000000001</v>
      </c>
      <c r="C20" s="13"/>
      <c r="D20" s="13">
        <f>B20/$B$39*1000</f>
        <v>-3.095309104852797</v>
      </c>
      <c r="E20" s="13"/>
      <c r="G20" s="6"/>
      <c r="H20" s="6"/>
      <c r="I20" s="11"/>
      <c r="J20" s="11"/>
      <c r="K20" s="11"/>
      <c r="L20" s="6"/>
      <c r="M20" s="6"/>
    </row>
    <row r="21" spans="1:13" x14ac:dyDescent="0.25">
      <c r="A21" s="1" t="s">
        <v>22</v>
      </c>
      <c r="B21" s="13">
        <v>1583.03</v>
      </c>
      <c r="C21" s="13"/>
      <c r="D21" s="13">
        <f>B21/$B$39*1000</f>
        <v>33.723105108431682</v>
      </c>
      <c r="E21" s="13"/>
      <c r="G21" s="6"/>
      <c r="H21" s="6"/>
      <c r="I21" s="11"/>
      <c r="J21" s="11"/>
      <c r="K21" s="11"/>
      <c r="L21" s="6"/>
      <c r="M21" s="6"/>
    </row>
    <row r="22" spans="1:13" x14ac:dyDescent="0.25">
      <c r="A22" s="1" t="s">
        <v>26</v>
      </c>
      <c r="B22" s="13">
        <v>1135</v>
      </c>
      <c r="C22" s="13"/>
      <c r="D22" s="13">
        <f>B22/$B$39*1000</f>
        <v>24.178773805973329</v>
      </c>
      <c r="E22" s="13"/>
      <c r="G22" s="6"/>
      <c r="H22" s="6"/>
      <c r="I22" s="11"/>
      <c r="J22" s="11"/>
      <c r="K22" s="11"/>
      <c r="L22" s="6"/>
      <c r="M22" s="6"/>
    </row>
    <row r="23" spans="1:13" x14ac:dyDescent="0.25">
      <c r="A23" s="1"/>
      <c r="B23" s="13"/>
      <c r="C23" s="13"/>
      <c r="D23" s="13"/>
      <c r="E23" s="13"/>
      <c r="G23" s="6"/>
      <c r="H23" s="6"/>
      <c r="I23" s="11"/>
      <c r="J23" s="11"/>
      <c r="K23" s="11"/>
      <c r="L23" s="6"/>
      <c r="M23" s="6"/>
    </row>
    <row r="24" spans="1:13" x14ac:dyDescent="0.25">
      <c r="A24" s="1"/>
      <c r="B24" s="13"/>
      <c r="C24" s="13"/>
      <c r="D24" s="13"/>
      <c r="E24" s="13"/>
      <c r="G24" s="6"/>
      <c r="H24" s="6"/>
      <c r="I24" s="11"/>
      <c r="J24" s="11"/>
      <c r="K24" s="11"/>
      <c r="L24" s="6"/>
      <c r="M24" s="6"/>
    </row>
    <row r="25" spans="1:13" x14ac:dyDescent="0.25">
      <c r="A25" s="1"/>
      <c r="B25" s="13"/>
      <c r="C25" s="13"/>
      <c r="D25" s="13"/>
      <c r="E25" s="13"/>
      <c r="G25" s="6"/>
      <c r="H25" s="6"/>
      <c r="I25" s="11"/>
      <c r="J25" s="11"/>
      <c r="K25" s="11"/>
      <c r="L25" s="6"/>
      <c r="M25" s="6"/>
    </row>
    <row r="26" spans="1:13" x14ac:dyDescent="0.25">
      <c r="A26" s="5" t="s">
        <v>17</v>
      </c>
      <c r="B26" s="13">
        <f>B18+B15+B10+B3</f>
        <v>6601.5300000000007</v>
      </c>
      <c r="C26" s="13"/>
      <c r="D26" s="13">
        <f>D18+D15+D10+D3</f>
        <v>140.63163052277278</v>
      </c>
      <c r="E26" s="13"/>
      <c r="G26" s="6"/>
      <c r="H26" s="10"/>
      <c r="I26" s="12"/>
      <c r="J26" s="12"/>
      <c r="K26" s="12"/>
      <c r="L26" s="6"/>
      <c r="M26" s="6"/>
    </row>
    <row r="27" spans="1:13" x14ac:dyDescent="0.25">
      <c r="A27" s="1"/>
      <c r="B27" s="13"/>
      <c r="C27" s="13"/>
      <c r="D27" s="13"/>
      <c r="E27" s="13"/>
      <c r="G27" s="6"/>
      <c r="H27" s="6"/>
      <c r="I27" s="6"/>
      <c r="J27" s="6"/>
      <c r="K27" s="6"/>
      <c r="L27" s="6"/>
      <c r="M27" s="6"/>
    </row>
    <row r="28" spans="1:13" x14ac:dyDescent="0.25">
      <c r="A28" s="1"/>
      <c r="B28" s="13"/>
      <c r="C28" s="13"/>
      <c r="D28" s="13"/>
      <c r="E28" s="13"/>
      <c r="G28" s="6"/>
      <c r="H28" s="6"/>
      <c r="I28" s="6"/>
      <c r="J28" s="6"/>
      <c r="K28" s="6"/>
      <c r="L28" s="6"/>
      <c r="M28" s="6"/>
    </row>
    <row r="29" spans="1:13" ht="29.25" customHeight="1" x14ac:dyDescent="0.25">
      <c r="A29" s="1" t="s">
        <v>18</v>
      </c>
      <c r="B29" s="14" t="s">
        <v>19</v>
      </c>
      <c r="C29" s="13" t="s">
        <v>27</v>
      </c>
      <c r="D29" s="14" t="s">
        <v>20</v>
      </c>
      <c r="E29" s="13" t="s">
        <v>28</v>
      </c>
      <c r="G29" s="6"/>
      <c r="H29" s="6"/>
      <c r="I29" s="9"/>
      <c r="J29" s="6"/>
      <c r="K29" s="9"/>
      <c r="L29" s="6"/>
      <c r="M29" s="6"/>
    </row>
    <row r="30" spans="1:13" x14ac:dyDescent="0.25">
      <c r="A30" s="1" t="s">
        <v>4</v>
      </c>
      <c r="B30" s="13">
        <f>C30/E4</f>
        <v>22.008532538768875</v>
      </c>
      <c r="C30" s="13">
        <v>325000</v>
      </c>
      <c r="D30" s="13">
        <f>E30/E4</f>
        <v>32.030879664115936</v>
      </c>
      <c r="E30" s="13">
        <v>473000</v>
      </c>
      <c r="G30" s="6"/>
      <c r="H30" s="6"/>
      <c r="I30" s="11"/>
      <c r="J30" s="11"/>
      <c r="K30" s="11"/>
      <c r="L30" s="11"/>
      <c r="M30" s="6"/>
    </row>
    <row r="31" spans="1:13" x14ac:dyDescent="0.25">
      <c r="A31" s="1" t="s">
        <v>5</v>
      </c>
      <c r="B31" s="13">
        <f>C31/E5</f>
        <v>11.559992815231709</v>
      </c>
      <c r="C31" s="13">
        <v>1544600</v>
      </c>
      <c r="D31" s="13">
        <f>E31/E5</f>
        <v>64.827565561010658</v>
      </c>
      <c r="E31" s="13">
        <v>8662000</v>
      </c>
      <c r="G31" s="6"/>
      <c r="H31" s="6"/>
      <c r="I31" s="11"/>
      <c r="J31" s="11"/>
      <c r="K31" s="11"/>
      <c r="L31" s="11"/>
      <c r="M31" s="6"/>
    </row>
    <row r="32" spans="1:13" x14ac:dyDescent="0.25">
      <c r="A32" s="1" t="s">
        <v>6</v>
      </c>
      <c r="B32" s="13">
        <f>C32/E6</f>
        <v>18.54296320559013</v>
      </c>
      <c r="C32" s="13">
        <v>509505</v>
      </c>
      <c r="D32" s="13">
        <f>E32/E6</f>
        <v>59.706299814390221</v>
      </c>
      <c r="E32" s="13">
        <v>1640550</v>
      </c>
      <c r="G32" s="6"/>
      <c r="H32" s="6"/>
      <c r="I32" s="11"/>
      <c r="J32" s="11"/>
      <c r="K32" s="11"/>
      <c r="L32" s="11"/>
      <c r="M32" s="6"/>
    </row>
    <row r="33" spans="1:13" x14ac:dyDescent="0.25">
      <c r="A33" s="1" t="s">
        <v>7</v>
      </c>
      <c r="B33" s="13">
        <f>C33/E7</f>
        <v>31.511923556294143</v>
      </c>
      <c r="C33" s="13">
        <v>1137738</v>
      </c>
      <c r="D33" s="13">
        <f>E33/E7</f>
        <v>84.495499238332641</v>
      </c>
      <c r="E33" s="13">
        <v>3050710</v>
      </c>
      <c r="G33" s="6"/>
      <c r="H33" s="6"/>
      <c r="I33" s="11"/>
      <c r="J33" s="11"/>
      <c r="K33" s="11"/>
      <c r="L33" s="11"/>
      <c r="M33" s="6"/>
    </row>
    <row r="34" spans="1:13" x14ac:dyDescent="0.25">
      <c r="A34" s="1" t="s">
        <v>8</v>
      </c>
      <c r="B34" s="13">
        <f>C34/E8</f>
        <v>42.5764192139738</v>
      </c>
      <c r="C34" s="13">
        <v>195000</v>
      </c>
      <c r="D34" s="13">
        <f>E34/E8</f>
        <v>98.908296943231434</v>
      </c>
      <c r="E34" s="13">
        <v>453000</v>
      </c>
      <c r="G34" s="6"/>
      <c r="H34" s="6"/>
      <c r="I34" s="11"/>
      <c r="J34" s="11"/>
      <c r="K34" s="11"/>
      <c r="L34" s="11"/>
      <c r="M34" s="6"/>
    </row>
    <row r="35" spans="1:13" x14ac:dyDescent="0.25">
      <c r="A35" s="1"/>
      <c r="B35" s="13"/>
      <c r="C35" s="13"/>
      <c r="D35" s="13"/>
      <c r="E35" s="13"/>
      <c r="G35" s="6"/>
      <c r="H35" s="6"/>
      <c r="I35" s="11"/>
      <c r="J35" s="11"/>
      <c r="K35" s="11"/>
      <c r="L35" s="11"/>
      <c r="M35" s="6"/>
    </row>
    <row r="36" spans="1:13" x14ac:dyDescent="0.25">
      <c r="A36" s="1" t="s">
        <v>21</v>
      </c>
      <c r="B36" s="13">
        <f>C36/E3</f>
        <v>17.141208524786997</v>
      </c>
      <c r="C36" s="13">
        <f>SUM(C30:C35)</f>
        <v>3711843</v>
      </c>
      <c r="D36" s="13">
        <f>E36/E3</f>
        <v>65.941305502320532</v>
      </c>
      <c r="E36" s="13">
        <f>SUM(E30:E35)</f>
        <v>14279260</v>
      </c>
      <c r="G36" s="6"/>
      <c r="H36" s="6"/>
      <c r="I36" s="11"/>
      <c r="J36" s="11"/>
      <c r="K36" s="11"/>
      <c r="L36" s="11"/>
      <c r="M36" s="6"/>
    </row>
    <row r="37" spans="1:13" x14ac:dyDescent="0.25">
      <c r="G37" s="6"/>
      <c r="H37" s="6"/>
      <c r="I37" s="6"/>
      <c r="J37" s="6"/>
      <c r="K37" s="6"/>
      <c r="L37" s="6"/>
      <c r="M37" s="6"/>
    </row>
    <row r="38" spans="1:13" x14ac:dyDescent="0.25">
      <c r="G38" s="6"/>
      <c r="H38" s="6"/>
      <c r="I38" s="6"/>
      <c r="J38" s="6"/>
      <c r="K38" s="6"/>
      <c r="L38" s="6"/>
      <c r="M38" s="6"/>
    </row>
    <row r="39" spans="1:13" x14ac:dyDescent="0.25">
      <c r="A39" t="s">
        <v>23</v>
      </c>
      <c r="B39" s="15">
        <v>46942</v>
      </c>
      <c r="G39" s="6"/>
      <c r="H39" s="6"/>
      <c r="I39" s="6"/>
      <c r="J39" s="6"/>
      <c r="K39" s="6"/>
      <c r="L39" s="6"/>
      <c r="M39" s="6"/>
    </row>
  </sheetData>
  <mergeCells count="2">
    <mergeCell ref="H1:L1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Skive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Alexandar Laumann</dc:creator>
  <cp:lastModifiedBy>Administrator</cp:lastModifiedBy>
  <cp:lastPrinted>2015-02-17T13:44:17Z</cp:lastPrinted>
  <dcterms:created xsi:type="dcterms:W3CDTF">2010-12-07T08:02:33Z</dcterms:created>
  <dcterms:modified xsi:type="dcterms:W3CDTF">2015-02-19T14:52:41Z</dcterms:modified>
</cp:coreProperties>
</file>