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0515" windowHeight="7740"/>
  </bookViews>
  <sheets>
    <sheet name="Samlet" sheetId="1" r:id="rId1"/>
    <sheet name="El" sheetId="2" r:id="rId2"/>
    <sheet name="Naturgas" sheetId="3" r:id="rId3"/>
    <sheet name="Fjernvarme" sheetId="4" r:id="rId4"/>
    <sheet name="Gadelys" sheetId="5" r:id="rId5"/>
    <sheet name="Vej og Park" sheetId="6" r:id="rId6"/>
    <sheet name="Brændstof" sheetId="7" r:id="rId7"/>
    <sheet name="Ark2" sheetId="8" r:id="rId8"/>
  </sheets>
  <calcPr calcId="125725"/>
</workbook>
</file>

<file path=xl/calcChain.xml><?xml version="1.0" encoding="utf-8"?>
<calcChain xmlns="http://schemas.openxmlformats.org/spreadsheetml/2006/main">
  <c r="I8" i="1"/>
  <c r="J8"/>
  <c r="K8"/>
  <c r="L8"/>
  <c r="H8"/>
  <c r="I2"/>
  <c r="J2"/>
  <c r="K2"/>
  <c r="L2"/>
  <c r="I3"/>
  <c r="J3"/>
  <c r="K3"/>
  <c r="L3"/>
  <c r="I5"/>
  <c r="J5"/>
  <c r="K5"/>
  <c r="L5"/>
  <c r="I6"/>
  <c r="J6"/>
  <c r="K6"/>
  <c r="L6"/>
  <c r="H2"/>
  <c r="H5"/>
  <c r="H6"/>
  <c r="H3"/>
  <c r="F35"/>
  <c r="C36"/>
  <c r="C35"/>
  <c r="C6" i="7"/>
  <c r="B6"/>
  <c r="C8" i="1"/>
  <c r="D8"/>
  <c r="E8"/>
  <c r="B8"/>
  <c r="F13"/>
  <c r="F31"/>
  <c r="F4" s="1"/>
  <c r="F8" s="1"/>
  <c r="F32"/>
  <c r="F34"/>
  <c r="M99" i="4"/>
  <c r="M54"/>
  <c r="M96"/>
  <c r="M82"/>
  <c r="L99"/>
  <c r="L96"/>
  <c r="L82"/>
  <c r="L71"/>
  <c r="L72"/>
  <c r="L73"/>
  <c r="L74"/>
  <c r="L75"/>
  <c r="L76"/>
  <c r="L77"/>
  <c r="L78"/>
  <c r="L79"/>
  <c r="L80"/>
  <c r="L81"/>
  <c r="L83"/>
  <c r="L84"/>
  <c r="L85"/>
  <c r="L86"/>
  <c r="L87"/>
  <c r="L88"/>
  <c r="L89"/>
  <c r="L90"/>
  <c r="L91"/>
  <c r="L92"/>
  <c r="L93"/>
  <c r="L94"/>
  <c r="L95"/>
  <c r="L70"/>
  <c r="H27" i="8"/>
  <c r="I27"/>
  <c r="L54" i="4"/>
  <c r="L69"/>
  <c r="L50"/>
  <c r="M50" s="1"/>
  <c r="F36" i="1"/>
  <c r="B8" i="6"/>
  <c r="H311" i="5"/>
  <c r="K4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3"/>
  <c r="G96" i="3"/>
  <c r="C434" i="2"/>
  <c r="E6" i="7" l="1"/>
  <c r="M69" i="4"/>
</calcChain>
</file>

<file path=xl/sharedStrings.xml><?xml version="1.0" encoding="utf-8"?>
<sst xmlns="http://schemas.openxmlformats.org/spreadsheetml/2006/main" count="4094" uniqueCount="1385">
  <si>
    <t>Aftagernr.</t>
  </si>
  <si>
    <t>Prisområde</t>
  </si>
  <si>
    <t>Adresse:</t>
  </si>
  <si>
    <t>PostNr:</t>
  </si>
  <si>
    <t>By</t>
  </si>
  <si>
    <t>571313144500930316 (S)</t>
  </si>
  <si>
    <t>DK1</t>
  </si>
  <si>
    <t>Vestermark</t>
  </si>
  <si>
    <t>6400</t>
  </si>
  <si>
    <t>Sønderborg</t>
  </si>
  <si>
    <t>571313144500930293 (S)</t>
  </si>
  <si>
    <t>Aabenraavej 23</t>
  </si>
  <si>
    <t>571313144500930279 (S)</t>
  </si>
  <si>
    <t>Goethesgade 34</t>
  </si>
  <si>
    <t>571313144500930262 (S)</t>
  </si>
  <si>
    <t>Kærvej 59 A</t>
  </si>
  <si>
    <t>571313144500930248 (S)</t>
  </si>
  <si>
    <t>Ringgade 62</t>
  </si>
  <si>
    <t>571313144500930231 (S)</t>
  </si>
  <si>
    <t>Damgade 64</t>
  </si>
  <si>
    <t>571313144500930217 (S)</t>
  </si>
  <si>
    <t>Løkken 34</t>
  </si>
  <si>
    <t>571313144500930200 (S)</t>
  </si>
  <si>
    <t>Kongevej 43</t>
  </si>
  <si>
    <t>571313144500930194 (S)</t>
  </si>
  <si>
    <t>Søndre Landevej 99</t>
  </si>
  <si>
    <t>571313144500930187 (S)</t>
  </si>
  <si>
    <t>Vølundsgade 44</t>
  </si>
  <si>
    <t>571313144500930170 (S)</t>
  </si>
  <si>
    <t>Søndre Landevej 59</t>
  </si>
  <si>
    <t>571313144500930163 (S)</t>
  </si>
  <si>
    <t>Søndre Landevej 21</t>
  </si>
  <si>
    <t>571313144500930156 (S)</t>
  </si>
  <si>
    <t>Perlegade 97</t>
  </si>
  <si>
    <t>571313144500930125 (S)</t>
  </si>
  <si>
    <t>Kirketorvet</t>
  </si>
  <si>
    <t>571313144500930118 (S)</t>
  </si>
  <si>
    <t>Jernbanegade 1</t>
  </si>
  <si>
    <t>571313144500930101 (S)</t>
  </si>
  <si>
    <t>Hilmar Finsens Gade</t>
  </si>
  <si>
    <t>571313144500930095 (S)</t>
  </si>
  <si>
    <t>Grundtvigs Alle 95</t>
  </si>
  <si>
    <t>571313144500930064 (S)</t>
  </si>
  <si>
    <t>Dybbølgade 1</t>
  </si>
  <si>
    <t>571313144500930057 (S)</t>
  </si>
  <si>
    <t>Damgade 34</t>
  </si>
  <si>
    <t>571313144500930040 (S)</t>
  </si>
  <si>
    <t>Arnkilgade</t>
  </si>
  <si>
    <t>571313144500930033 (S)</t>
  </si>
  <si>
    <t>Alsgade 60</t>
  </si>
  <si>
    <t>571313144500930026 (S)</t>
  </si>
  <si>
    <t>Ringgade 192</t>
  </si>
  <si>
    <t>571313144500930019 (S)</t>
  </si>
  <si>
    <t>Alsgade 88</t>
  </si>
  <si>
    <t>571313144500910158 (S)</t>
  </si>
  <si>
    <t>Aabenraavej 1</t>
  </si>
  <si>
    <t>571313144500780843 (S)</t>
  </si>
  <si>
    <t>Nygade 23</t>
  </si>
  <si>
    <t>6300</t>
  </si>
  <si>
    <t>Gråsten</t>
  </si>
  <si>
    <t>571313144500780218 (S)</t>
  </si>
  <si>
    <t>Stråbjergvej 7</t>
  </si>
  <si>
    <t>571313144500774019 (S)</t>
  </si>
  <si>
    <t>Th. Brorsons Vej</t>
  </si>
  <si>
    <t>6430</t>
  </si>
  <si>
    <t>Nordborg</t>
  </si>
  <si>
    <t>571313144500771223 (S)</t>
  </si>
  <si>
    <t>Nørrekobbel 25</t>
  </si>
  <si>
    <t>571313144500770981 (S)</t>
  </si>
  <si>
    <t>Augustenborg Landevej</t>
  </si>
  <si>
    <t>571313144500767516 (S)</t>
  </si>
  <si>
    <t>Gammel Aabenraavej 24</t>
  </si>
  <si>
    <t>571313144500755209 (S)</t>
  </si>
  <si>
    <t>Grundtvigs Allé 177</t>
  </si>
  <si>
    <t>571313144500751300 (S)</t>
  </si>
  <si>
    <t xml:space="preserve">Skolevej 3 B </t>
  </si>
  <si>
    <t>571313144500732439 (S)</t>
  </si>
  <si>
    <t>Kettingvej 5</t>
  </si>
  <si>
    <t>6440</t>
  </si>
  <si>
    <t>Augustenborg</t>
  </si>
  <si>
    <t>571313144500731036 (S)</t>
  </si>
  <si>
    <t>Rosengade 2</t>
  </si>
  <si>
    <t>571313144500730503 (S)</t>
  </si>
  <si>
    <t>Kastanie Alle 21</t>
  </si>
  <si>
    <t>571313144500722171 (S)</t>
  </si>
  <si>
    <t>Grundtvigs Allé 95</t>
  </si>
  <si>
    <t>571313144500721914 (S)</t>
  </si>
  <si>
    <t>Rådyrvej 1 A</t>
  </si>
  <si>
    <t>571313144500720719 (S)</t>
  </si>
  <si>
    <t>Peblingestien 2</t>
  </si>
  <si>
    <t>571313144500700049 (S)</t>
  </si>
  <si>
    <t>Sundgade 13</t>
  </si>
  <si>
    <t>571313144500699699 (S)</t>
  </si>
  <si>
    <t>SUNDSMARKVEJ 74</t>
  </si>
  <si>
    <t>571313144500699695 (S)</t>
  </si>
  <si>
    <t>Sundsmarkvej 74</t>
  </si>
  <si>
    <t>571313144500699688 (S)</t>
  </si>
  <si>
    <t>Grundtvigs Alle, st.th.</t>
  </si>
  <si>
    <t>571313144500697059 (S)</t>
  </si>
  <si>
    <t>Nørre Havnegade 124</t>
  </si>
  <si>
    <t>571313144500696755 (S)</t>
  </si>
  <si>
    <t>Ved Skellet 66</t>
  </si>
  <si>
    <t>571313144500696199 (S)</t>
  </si>
  <si>
    <t>Porsgrunngade 4</t>
  </si>
  <si>
    <t>571313144500696182 (S)</t>
  </si>
  <si>
    <t>Kastanie Alle 26</t>
  </si>
  <si>
    <t>571313144500696113 (S)</t>
  </si>
  <si>
    <t>Friheds Allé 45 A</t>
  </si>
  <si>
    <t>571313144500693471 (S)</t>
  </si>
  <si>
    <t>Ringbakken 6</t>
  </si>
  <si>
    <t>571313144500693464 (S)</t>
  </si>
  <si>
    <t>Ringbakken 4</t>
  </si>
  <si>
    <t>571313144500693396 (S)</t>
  </si>
  <si>
    <t>Engelshøjgade 1</t>
  </si>
  <si>
    <t>571313144500691033 (S)</t>
  </si>
  <si>
    <t xml:space="preserve"> Sundgade 54</t>
  </si>
  <si>
    <t>571313144500691026 (S)</t>
  </si>
  <si>
    <t>Sønderbro</t>
  </si>
  <si>
    <t>571313144500690951 (S)</t>
  </si>
  <si>
    <t>B.S.INGEMANNS VEJ 1</t>
  </si>
  <si>
    <t>571313144500690760 (S)</t>
  </si>
  <si>
    <t>Løvenskjoldsgade 1</t>
  </si>
  <si>
    <t>571313144500690005 (S)</t>
  </si>
  <si>
    <t>Grundtvigs Alle 130</t>
  </si>
  <si>
    <t>571313144500688743 (S)</t>
  </si>
  <si>
    <t>571313144500683526 (S)</t>
  </si>
  <si>
    <t>Møllegade 76 B</t>
  </si>
  <si>
    <t>571313144500683441 (S)</t>
  </si>
  <si>
    <t>Møllegade 76 A</t>
  </si>
  <si>
    <t>571313144500682444 (S)</t>
  </si>
  <si>
    <t>Skovvej 16</t>
  </si>
  <si>
    <t>571313144500682420 (S)</t>
  </si>
  <si>
    <t>Verdens Ende 2</t>
  </si>
  <si>
    <t>571313144500674791 (S)</t>
  </si>
  <si>
    <t>SUNDQUISTSGADE 12</t>
  </si>
  <si>
    <t>571313144500672186 (S)</t>
  </si>
  <si>
    <t>Damgade 3, st.th.</t>
  </si>
  <si>
    <t>571313144500668837 (S)</t>
  </si>
  <si>
    <t>B.S.Ingemanns Vej 3</t>
  </si>
  <si>
    <t>571313144500668264 (S)</t>
  </si>
  <si>
    <t>Ringgade 2</t>
  </si>
  <si>
    <t>571313144500667311 (S)</t>
  </si>
  <si>
    <t>Damgade 2 A, 1 2</t>
  </si>
  <si>
    <t>571313144500666697 (S)</t>
  </si>
  <si>
    <t>Sundgade</t>
  </si>
  <si>
    <t>571313144500666642 (S)</t>
  </si>
  <si>
    <t>Dybbølgade</t>
  </si>
  <si>
    <t>571313144500666635 (S)</t>
  </si>
  <si>
    <t>571313144500665003 (S)</t>
  </si>
  <si>
    <t>Skovvej 2 C</t>
  </si>
  <si>
    <t>571313144500664990 (S)</t>
  </si>
  <si>
    <t>Skovvej 2 B</t>
  </si>
  <si>
    <t>571313144500664860 (S)</t>
  </si>
  <si>
    <t>RINGGADE 2</t>
  </si>
  <si>
    <t>571313144500664174 (S)</t>
  </si>
  <si>
    <t>Nørre Havnegade 8</t>
  </si>
  <si>
    <t>571313144500663764 (S)</t>
  </si>
  <si>
    <t>Rønhaveplads 2</t>
  </si>
  <si>
    <t>571313144500662767 (S)</t>
  </si>
  <si>
    <t>Nørre Havnegade 82</t>
  </si>
  <si>
    <t>571313144500659972 (S)</t>
  </si>
  <si>
    <t>Kirke Alle 9</t>
  </si>
  <si>
    <t>571313144500659927 (S)</t>
  </si>
  <si>
    <t>Brorsonsvej 1A</t>
  </si>
  <si>
    <t>571313144500659897 (S)</t>
  </si>
  <si>
    <t>Arnkilgade 12, st.</t>
  </si>
  <si>
    <t>571313144500659811 (S)</t>
  </si>
  <si>
    <t>Brorsonsvej 1</t>
  </si>
  <si>
    <t>571313144500659613 (S)</t>
  </si>
  <si>
    <t>Asylvej 1</t>
  </si>
  <si>
    <t>571313144500657312 (S)</t>
  </si>
  <si>
    <t>Bjerggade 11A</t>
  </si>
  <si>
    <t>571313144500656483 (S)</t>
  </si>
  <si>
    <t>Nørrebro 1</t>
  </si>
  <si>
    <t>571313144500656094 (S)</t>
  </si>
  <si>
    <t>SØNDERBRO 999</t>
  </si>
  <si>
    <t>571313144500655035 (S)</t>
  </si>
  <si>
    <t>571313144500653819 (S)</t>
  </si>
  <si>
    <t>Rosengade 14C</t>
  </si>
  <si>
    <t>571313144500651709 (S)</t>
  </si>
  <si>
    <t>SKRÆNTEN 25</t>
  </si>
  <si>
    <t>571313144500651655 (S)</t>
  </si>
  <si>
    <t>RÅDHUSTORVET 6</t>
  </si>
  <si>
    <t>571313144500651594 (S)</t>
  </si>
  <si>
    <t>Lille Rådhusgade 10</t>
  </si>
  <si>
    <t>571313144500650245 (S)</t>
  </si>
  <si>
    <t>Rådhustorvet 5, 1.</t>
  </si>
  <si>
    <t>571313144500645531 (S)</t>
  </si>
  <si>
    <t>571313144500636454 (S)</t>
  </si>
  <si>
    <t>Grundtvigs Allé 112</t>
  </si>
  <si>
    <t>571313144500634122 (S)</t>
  </si>
  <si>
    <t>Ringridervej 13</t>
  </si>
  <si>
    <t>571313144500633736 (S)</t>
  </si>
  <si>
    <t>571313144500633699 (S)</t>
  </si>
  <si>
    <t>Kongevej 49</t>
  </si>
  <si>
    <t>571313144500632418 (S)</t>
  </si>
  <si>
    <t>Ringridervej 30</t>
  </si>
  <si>
    <t>571313144500628329 (S)</t>
  </si>
  <si>
    <t>Højvang 10</t>
  </si>
  <si>
    <t>571313144500626899 (S)</t>
  </si>
  <si>
    <t>Kærvej 17</t>
  </si>
  <si>
    <t>571313144500625595 (S)</t>
  </si>
  <si>
    <t>Kærvej 46</t>
  </si>
  <si>
    <t>571313144500625243 (S)</t>
  </si>
  <si>
    <t>Kærvej 48</t>
  </si>
  <si>
    <t>571313144500623584 (S)</t>
  </si>
  <si>
    <t>Perlegade 52, 1.</t>
  </si>
  <si>
    <t>571313144500623577 (S)</t>
  </si>
  <si>
    <t>Perlegade 52, 01 0</t>
  </si>
  <si>
    <t>571313144500621818 (S)</t>
  </si>
  <si>
    <t>Sundgade 27</t>
  </si>
  <si>
    <t>571313144500620996 (S)</t>
  </si>
  <si>
    <t>Damgade 7</t>
  </si>
  <si>
    <t>571313144500620606 (S)</t>
  </si>
  <si>
    <t>Nørre Havnegade 90</t>
  </si>
  <si>
    <t>571313144500620361 (S)</t>
  </si>
  <si>
    <t>571313144500619983 (S)</t>
  </si>
  <si>
    <t>571313144500614612 (S)</t>
  </si>
  <si>
    <t>Sundgade 11</t>
  </si>
  <si>
    <t>571313144500613356 (S)</t>
  </si>
  <si>
    <t>571313144500613318 (S)</t>
  </si>
  <si>
    <t>571313144500613301 (S)</t>
  </si>
  <si>
    <t>571313144500612716 (S)</t>
  </si>
  <si>
    <t>KIRKE ALLE 10</t>
  </si>
  <si>
    <t>571313144500612625 (S)</t>
  </si>
  <si>
    <t>RINGGADE 168</t>
  </si>
  <si>
    <t>571313144500612267 (S)</t>
  </si>
  <si>
    <t>Nørre Havnegade 92</t>
  </si>
  <si>
    <t>571313144500612069 (S)</t>
  </si>
  <si>
    <t>Skovvej 4</t>
  </si>
  <si>
    <t>571313144500611970 (S)</t>
  </si>
  <si>
    <t>KIRKEGADE 8</t>
  </si>
  <si>
    <t>571313144500610621 (S)</t>
  </si>
  <si>
    <t>Ringgade 194 st.</t>
  </si>
  <si>
    <t>571313144500610355 (S)</t>
  </si>
  <si>
    <t>SKT. JØRGENSGAD 29</t>
  </si>
  <si>
    <t>571313144500606891 (S)</t>
  </si>
  <si>
    <t>Løngang 1</t>
  </si>
  <si>
    <t>571313144500606624 (S)</t>
  </si>
  <si>
    <t>Sundgade 31</t>
  </si>
  <si>
    <t>571313144500603982 (S)</t>
  </si>
  <si>
    <t>ROJUMVEJ 3</t>
  </si>
  <si>
    <t>571313144500603821 (S)</t>
  </si>
  <si>
    <t>571313144500603814 (S)</t>
  </si>
  <si>
    <t>STRANDVEJ</t>
  </si>
  <si>
    <t>571313144500602497 (S)</t>
  </si>
  <si>
    <t>BOSAGER 2</t>
  </si>
  <si>
    <t>571313144500602466 (S)</t>
  </si>
  <si>
    <t>571313144500600455 (S)</t>
  </si>
  <si>
    <t xml:space="preserve">Ringgade 2 </t>
  </si>
  <si>
    <t>571313144500600295 (S)</t>
  </si>
  <si>
    <t>Nørre Havnegade</t>
  </si>
  <si>
    <t>571313144500565136 (S)</t>
  </si>
  <si>
    <t>Kær Bygade 19 B</t>
  </si>
  <si>
    <t>571313144500565129 (S)</t>
  </si>
  <si>
    <t>Kær Bygade 19 A</t>
  </si>
  <si>
    <t>571313144500563491 (S)</t>
  </si>
  <si>
    <t>Mariegade 6</t>
  </si>
  <si>
    <t>571313144500560476 (S)</t>
  </si>
  <si>
    <t>Kær Bygade 19</t>
  </si>
  <si>
    <t>571313144500558589 (S)</t>
  </si>
  <si>
    <t>Mads Clausens Vej 103</t>
  </si>
  <si>
    <t>571313144500558503 (S)</t>
  </si>
  <si>
    <t>Parkgade 54</t>
  </si>
  <si>
    <t>571313144500557988 (S)</t>
  </si>
  <si>
    <t>Vestervej 42</t>
  </si>
  <si>
    <t>6470</t>
  </si>
  <si>
    <t>Sydals</t>
  </si>
  <si>
    <t>571313144500556882 (S)</t>
  </si>
  <si>
    <t>Gammeldam 2</t>
  </si>
  <si>
    <t>571313144500555724 (S)</t>
  </si>
  <si>
    <t>Gammel Aabenraavej 24 B, 1.</t>
  </si>
  <si>
    <t>571313144500555717 (S)</t>
  </si>
  <si>
    <t>Gammel Aabenraavej 24 st.</t>
  </si>
  <si>
    <t>571313144500555700 (S)</t>
  </si>
  <si>
    <t>Gammel Aabenraavej 24 B, st.</t>
  </si>
  <si>
    <t>571313144500555694 (S)</t>
  </si>
  <si>
    <t>Gammel Aabenraavej 24 A, 1.</t>
  </si>
  <si>
    <t>571313144500555687 (S)</t>
  </si>
  <si>
    <t>Gammel Aabenraavej 24 A, st.</t>
  </si>
  <si>
    <t>571313144500552938 (S)</t>
  </si>
  <si>
    <t>Kløver lykke 29</t>
  </si>
  <si>
    <t>571313144500552167 (S)</t>
  </si>
  <si>
    <t>Helgolandsgade 11</t>
  </si>
  <si>
    <t>571313144500551719 (S)</t>
  </si>
  <si>
    <t>Hasselbjerg</t>
  </si>
  <si>
    <t>571313144500551573 (S)</t>
  </si>
  <si>
    <t>BANEGÅRDSGADE 1</t>
  </si>
  <si>
    <t>571313144500550804 (S)</t>
  </si>
  <si>
    <t>Oldenorvej</t>
  </si>
  <si>
    <t>571313144500549686 (S)</t>
  </si>
  <si>
    <t>Dyrkobbelgård Allé 4</t>
  </si>
  <si>
    <t>571313144500549204 (S)</t>
  </si>
  <si>
    <t>Nørregade 11</t>
  </si>
  <si>
    <t>571313144500548603 (S)</t>
  </si>
  <si>
    <t>Højløkke 2</t>
  </si>
  <si>
    <t>571313144500546289 (S)</t>
  </si>
  <si>
    <t>Gammel Aabenraavej 22</t>
  </si>
  <si>
    <t>571313144500543745 (S)</t>
  </si>
  <si>
    <t>Augustenhofvej 35</t>
  </si>
  <si>
    <t>571313144500541932 (S)</t>
  </si>
  <si>
    <t>Kettingvej</t>
  </si>
  <si>
    <t>571313144500538727 (S)</t>
  </si>
  <si>
    <t>571313144500538376 (S)</t>
  </si>
  <si>
    <t>Vøl-Bo</t>
  </si>
  <si>
    <t>571313144500538161 (S)</t>
  </si>
  <si>
    <t>Kløverlykke 31</t>
  </si>
  <si>
    <t>571313144500538055 (S)</t>
  </si>
  <si>
    <t>Kystvej 1 B</t>
  </si>
  <si>
    <t>571313144500536273 (S)</t>
  </si>
  <si>
    <t>Ringridervej</t>
  </si>
  <si>
    <t>571313144500535702 (S)</t>
  </si>
  <si>
    <t>Dybbølgade 6</t>
  </si>
  <si>
    <t>571313144500535092 (S)</t>
  </si>
  <si>
    <t>Gammeldam</t>
  </si>
  <si>
    <t>571313144500534996 (S)</t>
  </si>
  <si>
    <t>Ravnsbjergvej 12</t>
  </si>
  <si>
    <t>571313144500531520 (S)</t>
  </si>
  <si>
    <t>Nejsvej 19</t>
  </si>
  <si>
    <t>6310</t>
  </si>
  <si>
    <t>Broager</t>
  </si>
  <si>
    <t>571313144500529473 (S)</t>
  </si>
  <si>
    <t>Vemmingbundstrandvej 56</t>
  </si>
  <si>
    <t>571313144500528605 (S)</t>
  </si>
  <si>
    <t>Stavensbølgade 66</t>
  </si>
  <si>
    <t>571313144500528278 (S)</t>
  </si>
  <si>
    <t>Slotsgade</t>
  </si>
  <si>
    <t>571313144500527325 (S)</t>
  </si>
  <si>
    <t>Bygaden 32</t>
  </si>
  <si>
    <t>571313144500517937 (S)</t>
  </si>
  <si>
    <t>Holmgade 24 B</t>
  </si>
  <si>
    <t>571313144500517302 (S)</t>
  </si>
  <si>
    <t>Storegade 6A</t>
  </si>
  <si>
    <t>571313144500516770 (S)</t>
  </si>
  <si>
    <t>Skolevej 19 B</t>
  </si>
  <si>
    <t>571313144500515483 (S)</t>
  </si>
  <si>
    <t>Amtsvejen 1</t>
  </si>
  <si>
    <t>571313144500515261 (S)</t>
  </si>
  <si>
    <t>Bækvej</t>
  </si>
  <si>
    <t>571313144500512574 (S)</t>
  </si>
  <si>
    <t>Nørre Landevej</t>
  </si>
  <si>
    <t>571313144500512390 (S)</t>
  </si>
  <si>
    <t>Sandvej 21</t>
  </si>
  <si>
    <t>571313144500510464 (S)</t>
  </si>
  <si>
    <t>Færgevej</t>
  </si>
  <si>
    <t>571313144500508737 (S)</t>
  </si>
  <si>
    <t>Kongevej 47</t>
  </si>
  <si>
    <t>571313144500508720 (S)</t>
  </si>
  <si>
    <t>Gl Færgevej 91</t>
  </si>
  <si>
    <t>571313144500508713 (S)</t>
  </si>
  <si>
    <t>Nalmadebro 2</t>
  </si>
  <si>
    <t>571313144500507990 (S)</t>
  </si>
  <si>
    <t>Storegade 22</t>
  </si>
  <si>
    <t>571313144500507983 (S)</t>
  </si>
  <si>
    <t>571313144500502247 (S)</t>
  </si>
  <si>
    <t>Broagervigvej 13</t>
  </si>
  <si>
    <t>571313144500501844 (S)</t>
  </si>
  <si>
    <t>Ravnsbjergvej 4</t>
  </si>
  <si>
    <t>571313144500501134 (S)</t>
  </si>
  <si>
    <t>Landevejen</t>
  </si>
  <si>
    <t>571313144500492401 (S)</t>
  </si>
  <si>
    <t xml:space="preserve">MØLLEHØJ </t>
  </si>
  <si>
    <t>571313144500490360 (S)</t>
  </si>
  <si>
    <t>Mommarkvej (Trandslet v. Trf. 23) 0</t>
  </si>
  <si>
    <t>571313144500485427 (S)</t>
  </si>
  <si>
    <t>Sildekulevej</t>
  </si>
  <si>
    <t>571313144500484369 (S)</t>
  </si>
  <si>
    <t>Markbæk 5</t>
  </si>
  <si>
    <t>571313144500474193 (S)</t>
  </si>
  <si>
    <t>571313144500399243 (S)</t>
  </si>
  <si>
    <t>Eckersbergvej</t>
  </si>
  <si>
    <t>571313144500396464 (S)</t>
  </si>
  <si>
    <t>ØSTAGER 1</t>
  </si>
  <si>
    <t>571313144500396440 (S)</t>
  </si>
  <si>
    <t>Buskmosevej</t>
  </si>
  <si>
    <t>571313144500395979 (S)</t>
  </si>
  <si>
    <t>Skolevej 53</t>
  </si>
  <si>
    <t>571313144500393876 (S)</t>
  </si>
  <si>
    <t>Ulsnæs 21</t>
  </si>
  <si>
    <t>571313144500392756 (S)</t>
  </si>
  <si>
    <t>Stadionvej 8</t>
  </si>
  <si>
    <t>571313144500390509 (S)</t>
  </si>
  <si>
    <t>Kegnæsvej 67 A, Kerneband</t>
  </si>
  <si>
    <t>571313144500384973 (S)</t>
  </si>
  <si>
    <t>Industrivej 1</t>
  </si>
  <si>
    <t>571313144500384768 (S)</t>
  </si>
  <si>
    <t>Østervej 1 A</t>
  </si>
  <si>
    <t>571313144500379412 (S)</t>
  </si>
  <si>
    <t>Piledamsvej 4 C</t>
  </si>
  <si>
    <t>571313144500379337 (S)</t>
  </si>
  <si>
    <t>Havnevej 7</t>
  </si>
  <si>
    <t>6320</t>
  </si>
  <si>
    <t>Egernsund</t>
  </si>
  <si>
    <t>571313144500377159 (S)</t>
  </si>
  <si>
    <t>Borgmester Andersens Vej 100</t>
  </si>
  <si>
    <t>571313144500364401 (S)</t>
  </si>
  <si>
    <t>Skolevej 19</t>
  </si>
  <si>
    <t>571313144500358820 (S)</t>
  </si>
  <si>
    <t>Hørtoftvej 19</t>
  </si>
  <si>
    <t>571313144500357144 (S)</t>
  </si>
  <si>
    <t>Storegade 36</t>
  </si>
  <si>
    <t>571313144500355560 (S)</t>
  </si>
  <si>
    <t>Piledamsvej 8</t>
  </si>
  <si>
    <t>571313144500342959 (S)</t>
  </si>
  <si>
    <t>Ballebrovej</t>
  </si>
  <si>
    <t>571313144500339621 (S)</t>
  </si>
  <si>
    <t>Gammel Guderup 31</t>
  </si>
  <si>
    <t>571313144500339010 (S)</t>
  </si>
  <si>
    <t>Kaplenivej</t>
  </si>
  <si>
    <t>571313144500336743 (S)</t>
  </si>
  <si>
    <t>Toldbodgade 5</t>
  </si>
  <si>
    <t>571313144500336088 (S)</t>
  </si>
  <si>
    <t>Nejs Møllevej</t>
  </si>
  <si>
    <t>571313144500334770 (S)</t>
  </si>
  <si>
    <t>Præstegårdsvej</t>
  </si>
  <si>
    <t>571313144500334640 (S)</t>
  </si>
  <si>
    <t>Nejsvej 13 A</t>
  </si>
  <si>
    <t>571313144500332691 (S)</t>
  </si>
  <si>
    <t>Nordborgvej</t>
  </si>
  <si>
    <t>571313144500332042 (S)</t>
  </si>
  <si>
    <t>Torvet 2</t>
  </si>
  <si>
    <t>571313144500332035 (S)</t>
  </si>
  <si>
    <t>Torvet</t>
  </si>
  <si>
    <t>571313144500331991 (S)</t>
  </si>
  <si>
    <t>Skovsholm 1</t>
  </si>
  <si>
    <t>571313144500331946 (S)</t>
  </si>
  <si>
    <t>Tandsbusk 2</t>
  </si>
  <si>
    <t>571313144500328946 (S)</t>
  </si>
  <si>
    <t>Sandmarken 3</t>
  </si>
  <si>
    <t>571313144500328588 (S)</t>
  </si>
  <si>
    <t>"Svanereden", Købingsmarkvej</t>
  </si>
  <si>
    <t>571313144500328144 (S)</t>
  </si>
  <si>
    <t>Allegade 4</t>
  </si>
  <si>
    <t>571313144500323620 (S)</t>
  </si>
  <si>
    <t>Svinget 4 A</t>
  </si>
  <si>
    <t>571313144500321671 (S)</t>
  </si>
  <si>
    <t>Katforte 10</t>
  </si>
  <si>
    <t>571313144500320612 (S)</t>
  </si>
  <si>
    <t>Mågevænget 14</t>
  </si>
  <si>
    <t>571313144500320360 (S)</t>
  </si>
  <si>
    <t>Rosenvej 41</t>
  </si>
  <si>
    <t>571313144500318824 (S)</t>
  </si>
  <si>
    <t>ØSTKYSTVEJEN 2</t>
  </si>
  <si>
    <t>571313144500317261 (S)</t>
  </si>
  <si>
    <t>Nørretoft 8</t>
  </si>
  <si>
    <t>571313144500313959 (S)</t>
  </si>
  <si>
    <t>DYBBØL BYGADE 58</t>
  </si>
  <si>
    <t>571313144500310262 (S)</t>
  </si>
  <si>
    <t>Fynsgade 4</t>
  </si>
  <si>
    <t>571313144500309785 (S)</t>
  </si>
  <si>
    <t>Drosselvænget 1</t>
  </si>
  <si>
    <t>571313144500307965 (S)</t>
  </si>
  <si>
    <t>571313144500305770 (S)</t>
  </si>
  <si>
    <t>Nørre Landevej 58</t>
  </si>
  <si>
    <t>571313144500301581 (S)</t>
  </si>
  <si>
    <t>Dybbøl Bygade 25</t>
  </si>
  <si>
    <t>571313144500301536 (S)</t>
  </si>
  <si>
    <t>Dybbølsten 29</t>
  </si>
  <si>
    <t>571313144500300584 (S)</t>
  </si>
  <si>
    <t>Primulavej 2</t>
  </si>
  <si>
    <t>571313144500298812 (S)</t>
  </si>
  <si>
    <t>Kettingvej 1 A</t>
  </si>
  <si>
    <t>571313144500297679 (S)</t>
  </si>
  <si>
    <t>Mommarkvej 352</t>
  </si>
  <si>
    <t>571313144500297617 (S)</t>
  </si>
  <si>
    <t>Kegnæsvej</t>
  </si>
  <si>
    <t>571313144500296412 (S)</t>
  </si>
  <si>
    <t>Gyden 98</t>
  </si>
  <si>
    <t>571313144500296108 (S)</t>
  </si>
  <si>
    <t>Gyden 94</t>
  </si>
  <si>
    <t>571313144500295101 (S)</t>
  </si>
  <si>
    <t>Midtballe 1</t>
  </si>
  <si>
    <t>571313144500294067 (S)</t>
  </si>
  <si>
    <t>Sundgade 100</t>
  </si>
  <si>
    <t>571313144500290045 (S)</t>
  </si>
  <si>
    <t>Sundsnæs</t>
  </si>
  <si>
    <t>571313144500289100 (S)</t>
  </si>
  <si>
    <t>Stenager 9</t>
  </si>
  <si>
    <t>571313144500287984 (S)</t>
  </si>
  <si>
    <t>Fejøvej 15</t>
  </si>
  <si>
    <t>571313144500285799 (S)</t>
  </si>
  <si>
    <t>Fasanvej 12</t>
  </si>
  <si>
    <t>571313144500285768 (S)</t>
  </si>
  <si>
    <t>Sommervej 17</t>
  </si>
  <si>
    <t>571313144500281005 (S)</t>
  </si>
  <si>
    <t>Industrivej 3</t>
  </si>
  <si>
    <t>571313144500279590 (S)</t>
  </si>
  <si>
    <t>Møllegade 60</t>
  </si>
  <si>
    <t>571313144500275264 (S)</t>
  </si>
  <si>
    <t>Ryttervej 1</t>
  </si>
  <si>
    <t>571313144500268556 (S)</t>
  </si>
  <si>
    <t>Buskmosevej 2</t>
  </si>
  <si>
    <t>571313144500268341 (S)</t>
  </si>
  <si>
    <t>Havnevej 5</t>
  </si>
  <si>
    <t>571313144500265173 (S)</t>
  </si>
  <si>
    <t>Håndværkervej 5</t>
  </si>
  <si>
    <t>571313144500262028 (S)</t>
  </si>
  <si>
    <t>Midtborrevej 2</t>
  </si>
  <si>
    <t>571313144500261168 (S)</t>
  </si>
  <si>
    <t>Avnbølvej 12</t>
  </si>
  <si>
    <t>571313144500260918 (S)</t>
  </si>
  <si>
    <t>Dybbøl Banke</t>
  </si>
  <si>
    <t>571313144500252821 (S)</t>
  </si>
  <si>
    <t>Storegade 2</t>
  </si>
  <si>
    <t>571313144500249586 (S)</t>
  </si>
  <si>
    <t>Lejebolig, Dyssevænget 16</t>
  </si>
  <si>
    <t>571313144500243218 (S)</t>
  </si>
  <si>
    <t xml:space="preserve">RUGLØKKE </t>
  </si>
  <si>
    <t>571313144500241238 (S)</t>
  </si>
  <si>
    <t>Storegade</t>
  </si>
  <si>
    <t>571313144500240262 (S)</t>
  </si>
  <si>
    <t>Dybbøl Bygade 58</t>
  </si>
  <si>
    <t>571313144500240095 (S)</t>
  </si>
  <si>
    <t>Skolegade 9</t>
  </si>
  <si>
    <t>571313144500237293 (S)</t>
  </si>
  <si>
    <t>Herles 1</t>
  </si>
  <si>
    <t>571313144500226242 (S)</t>
  </si>
  <si>
    <t>TOFTEN 3</t>
  </si>
  <si>
    <t>571313144500224682 (S)</t>
  </si>
  <si>
    <t>Dybbøl Bygade 52 A</t>
  </si>
  <si>
    <t>571313144500223609 (S)</t>
  </si>
  <si>
    <t>Ringridervej 7</t>
  </si>
  <si>
    <t>571313144500222640 (S)</t>
  </si>
  <si>
    <t xml:space="preserve">Fiskenæsvej 1 A </t>
  </si>
  <si>
    <t>571313144500222107 (S)</t>
  </si>
  <si>
    <t>571313144500219947 (S)</t>
  </si>
  <si>
    <t>Augustenborg Landevej 79</t>
  </si>
  <si>
    <t>571313144500219800 (S)</t>
  </si>
  <si>
    <t>Damvej 3</t>
  </si>
  <si>
    <t>571313144500216700 (S)</t>
  </si>
  <si>
    <t>Johs Kochsvej 2</t>
  </si>
  <si>
    <t>571313144500216175 (S)</t>
  </si>
  <si>
    <t>571313144500216137 (S)</t>
  </si>
  <si>
    <t>Skoletoften</t>
  </si>
  <si>
    <t>571313144500215970 (S)</t>
  </si>
  <si>
    <t>SKOLEVEJ 12</t>
  </si>
  <si>
    <t>571313144500215628 (S)</t>
  </si>
  <si>
    <t>Stjernevej 63</t>
  </si>
  <si>
    <t>571313144500214744 (S)</t>
  </si>
  <si>
    <t>Kongevej</t>
  </si>
  <si>
    <t>571313144500207654 (S)</t>
  </si>
  <si>
    <t>Flensborg Landevej 2</t>
  </si>
  <si>
    <t>571313144500206862 (S)</t>
  </si>
  <si>
    <t>Th. Brorsens Vej 64, st.th.</t>
  </si>
  <si>
    <t>571313144500205735 (S)</t>
  </si>
  <si>
    <t>Bygaden</t>
  </si>
  <si>
    <t>571313144500204127 (S)</t>
  </si>
  <si>
    <t>LÆRKEVEJ 24</t>
  </si>
  <si>
    <t>571313144500203731 (S)</t>
  </si>
  <si>
    <t>LÆRKEVEJ 16</t>
  </si>
  <si>
    <t>571313144500203670 (S)</t>
  </si>
  <si>
    <t>LÆRKEVEJ 14</t>
  </si>
  <si>
    <t>571313144500198693 (S)</t>
  </si>
  <si>
    <t>Palmose 12</t>
  </si>
  <si>
    <t>571313144500198228 (S)</t>
  </si>
  <si>
    <t>Kegnæsvej 12</t>
  </si>
  <si>
    <t>571313144500196446 (S)</t>
  </si>
  <si>
    <t>TRENEVEJ 13</t>
  </si>
  <si>
    <t>571313144500195784 (S)</t>
  </si>
  <si>
    <t>Palmose 14</t>
  </si>
  <si>
    <t>571313144500195708 (S)</t>
  </si>
  <si>
    <t>571313144500194640 (S)</t>
  </si>
  <si>
    <t>Søndertoft 17</t>
  </si>
  <si>
    <t>571313144500190178 (S)</t>
  </si>
  <si>
    <t>Mommarkvej</t>
  </si>
  <si>
    <t>571313144500189776 (S)</t>
  </si>
  <si>
    <t>Skolevej 12</t>
  </si>
  <si>
    <t>571313144500189448 (S)</t>
  </si>
  <si>
    <t>Nordborgvej 64</t>
  </si>
  <si>
    <t>571313144500189325 (S)</t>
  </si>
  <si>
    <t>Holmvej 33</t>
  </si>
  <si>
    <t>571313144500186799 (S)</t>
  </si>
  <si>
    <t>Bakkensbro 8</t>
  </si>
  <si>
    <t>571313144500183347 (S)</t>
  </si>
  <si>
    <t>Amtsvejen 33</t>
  </si>
  <si>
    <t>571313144500182234 (S)</t>
  </si>
  <si>
    <t>Tandsletvej 1</t>
  </si>
  <si>
    <t>571313144500181183 (S)</t>
  </si>
  <si>
    <t>Bakkensbro 6</t>
  </si>
  <si>
    <t>571313144500179555 (S)</t>
  </si>
  <si>
    <t>Eckersbergvej 11</t>
  </si>
  <si>
    <t>571313144500177803 (S)</t>
  </si>
  <si>
    <t>Midtballe 5</t>
  </si>
  <si>
    <t>571313144500176660 (S)</t>
  </si>
  <si>
    <t>Nordborgvej 34</t>
  </si>
  <si>
    <t>571313144500174468 (S)</t>
  </si>
  <si>
    <t>Hjortspringvej 3</t>
  </si>
  <si>
    <t>571313144500173348 (S)</t>
  </si>
  <si>
    <t>571313144500169594 (S)</t>
  </si>
  <si>
    <t>Guderupvej 4</t>
  </si>
  <si>
    <t>571313144500167651 (S)</t>
  </si>
  <si>
    <t>MELLEMVEJ 16</t>
  </si>
  <si>
    <t>571313144500160362 (S)</t>
  </si>
  <si>
    <t>Vestergade 14</t>
  </si>
  <si>
    <t>571313144500160294 (S)</t>
  </si>
  <si>
    <t>Skovvej</t>
  </si>
  <si>
    <t>571313144500159953 (S)</t>
  </si>
  <si>
    <t>GL LANDEVEJ 3</t>
  </si>
  <si>
    <t>571313144500159601 (S)</t>
  </si>
  <si>
    <t>Agtoftsvej 18</t>
  </si>
  <si>
    <t>571313144500159373 (S)</t>
  </si>
  <si>
    <t>571313144500156549 (S)</t>
  </si>
  <si>
    <t>Nordborgvej 81</t>
  </si>
  <si>
    <t>571313144500156266 (S)</t>
  </si>
  <si>
    <t>571313144500156204 (S)</t>
  </si>
  <si>
    <t>Flintevænget 67</t>
  </si>
  <si>
    <t>571313144500156044 (S)</t>
  </si>
  <si>
    <t>Stenvej 10</t>
  </si>
  <si>
    <t>571313144500155757 (S)</t>
  </si>
  <si>
    <t>Hørup Bygade 14</t>
  </si>
  <si>
    <t>571313144500154958 (S)</t>
  </si>
  <si>
    <t>Åbenråvej 156</t>
  </si>
  <si>
    <t>571313144500153845 (S)</t>
  </si>
  <si>
    <t>ÆBLEHAVEN 13</t>
  </si>
  <si>
    <t>571313144500153548 (S)</t>
  </si>
  <si>
    <t>Engparken 4</t>
  </si>
  <si>
    <t>571313144500152640 (S)</t>
  </si>
  <si>
    <t>Notmark 46</t>
  </si>
  <si>
    <t>571313144500152633 (S)</t>
  </si>
  <si>
    <t>571313144500150240 (S)</t>
  </si>
  <si>
    <t>Gammeltoft 1</t>
  </si>
  <si>
    <t>571313144500148414 (S)</t>
  </si>
  <si>
    <t>Avntoftvej 10</t>
  </si>
  <si>
    <t>571313144500145291 (S)</t>
  </si>
  <si>
    <t>Lyngmosevej</t>
  </si>
  <si>
    <t>571313144500144317 (S)</t>
  </si>
  <si>
    <t>Krogen</t>
  </si>
  <si>
    <t>571313144500137555 (S)</t>
  </si>
  <si>
    <t>Kløvermarken</t>
  </si>
  <si>
    <t>571313144500137388 (S)</t>
  </si>
  <si>
    <t>Gl Færgevej 94</t>
  </si>
  <si>
    <t>571313144500135780 (S)</t>
  </si>
  <si>
    <t>Vestervej 3</t>
  </si>
  <si>
    <t>571313144500132550 (S)</t>
  </si>
  <si>
    <t>Nederbyvej 159</t>
  </si>
  <si>
    <t>571313144500128881 (S)</t>
  </si>
  <si>
    <t>Ringgade 5 B</t>
  </si>
  <si>
    <t>571313144500120724 (S)</t>
  </si>
  <si>
    <t>Truenbrovej 21</t>
  </si>
  <si>
    <t>571313144500117892 (S)</t>
  </si>
  <si>
    <t>571313144500112323 (S)</t>
  </si>
  <si>
    <t xml:space="preserve">Nygade 4, 1. </t>
  </si>
  <si>
    <t>571313144500112248 (S)</t>
  </si>
  <si>
    <t>MØLLEGADE 14</t>
  </si>
  <si>
    <t>571313144500112040 (S)</t>
  </si>
  <si>
    <t>571313144500111869 (S)</t>
  </si>
  <si>
    <t xml:space="preserve"> Østergade 6</t>
  </si>
  <si>
    <t>571313144500108029 (S)</t>
  </si>
  <si>
    <t>Kær Bygade 1</t>
  </si>
  <si>
    <t>571313144500107435 (S)</t>
  </si>
  <si>
    <t>571313144500107220 (S)</t>
  </si>
  <si>
    <t>571313144500105493 (S)</t>
  </si>
  <si>
    <t>Sundsmarkvej 72</t>
  </si>
  <si>
    <t>571313144500100825 (S)</t>
  </si>
  <si>
    <t>Sundgade 102</t>
  </si>
  <si>
    <t>571313144500099723 (S)</t>
  </si>
  <si>
    <t>Ulbjerggade 29 A</t>
  </si>
  <si>
    <t>571313144500099594 (S)</t>
  </si>
  <si>
    <t>Søvænget 7</t>
  </si>
  <si>
    <t>571313144500098559 (S)</t>
  </si>
  <si>
    <t>Ulbjerggade 29</t>
  </si>
  <si>
    <t>571313144500098221 (S)</t>
  </si>
  <si>
    <t>Løjtertoft 32</t>
  </si>
  <si>
    <t>571313144500097767 (S)</t>
  </si>
  <si>
    <t>Vestervej 3 B</t>
  </si>
  <si>
    <t>571313144500094125 (S)</t>
  </si>
  <si>
    <t>GRUNDTVIGS ALLE 156</t>
  </si>
  <si>
    <t>571313144500094124 (S)</t>
  </si>
  <si>
    <t>DAMGADE 90</t>
  </si>
  <si>
    <t>571313144500093030 (S)</t>
  </si>
  <si>
    <t>KONGEVEJ 52</t>
  </si>
  <si>
    <t>571313144500093028 (S)</t>
  </si>
  <si>
    <t>SØNDRE LANDEVEJ 106</t>
  </si>
  <si>
    <t>571313144500092960 (S)</t>
  </si>
  <si>
    <t>Havnen</t>
  </si>
  <si>
    <t>571313144500092625 (S)</t>
  </si>
  <si>
    <t>Slotsalle 10E</t>
  </si>
  <si>
    <t>571313144500091987 (S)</t>
  </si>
  <si>
    <t>Storegade 14 st.</t>
  </si>
  <si>
    <t>571313144500091901 (S)</t>
  </si>
  <si>
    <t>Storegade 20</t>
  </si>
  <si>
    <t>571313144500091314 (S)</t>
  </si>
  <si>
    <t>Kettingvej 3-7</t>
  </si>
  <si>
    <t>571313144500091222 (S)</t>
  </si>
  <si>
    <t>Kettingvej 3</t>
  </si>
  <si>
    <t>571313144500088550 (S)</t>
  </si>
  <si>
    <t>Nejsvej 21</t>
  </si>
  <si>
    <t>571313144500088093 (S)</t>
  </si>
  <si>
    <t>Mejerivej 13</t>
  </si>
  <si>
    <t>571313144500087812 (S)</t>
  </si>
  <si>
    <t>Storegade 33</t>
  </si>
  <si>
    <t>571313144500087508 (S)</t>
  </si>
  <si>
    <t>MØLLEGADE 16</t>
  </si>
  <si>
    <t>571313144500084897 (S)</t>
  </si>
  <si>
    <t>Nygade 4</t>
  </si>
  <si>
    <t>571313144500084583 (S)</t>
  </si>
  <si>
    <t>Toldbodgade 10</t>
  </si>
  <si>
    <t>571313144500084231 (S)</t>
  </si>
  <si>
    <t>A D Jørgensensgade 12</t>
  </si>
  <si>
    <t>571313144500083845 (S)</t>
  </si>
  <si>
    <t>Slotsbakken 10</t>
  </si>
  <si>
    <t>571313144500083067 (S)</t>
  </si>
  <si>
    <t>Torvet 8</t>
  </si>
  <si>
    <t>571313144500083029 (S)</t>
  </si>
  <si>
    <t>Skolevænget 4</t>
  </si>
  <si>
    <t>571313144500064431 (S)</t>
  </si>
  <si>
    <t>LØNGANG 1</t>
  </si>
  <si>
    <t>571313144500063645 (S)</t>
  </si>
  <si>
    <t>GRUNDTVIGS ALLE 112</t>
  </si>
  <si>
    <t>571313144500062884 (S)</t>
  </si>
  <si>
    <t>KIRKEGADE 5</t>
  </si>
  <si>
    <t>571313144500061792 (S)</t>
  </si>
  <si>
    <t>HAVBOGADE 102</t>
  </si>
  <si>
    <t>571313144500059673 (S)</t>
  </si>
  <si>
    <t xml:space="preserve">DAMGADE </t>
  </si>
  <si>
    <t>571313144500057549 (S)</t>
  </si>
  <si>
    <t>Lupinvej 4</t>
  </si>
  <si>
    <t>571313144500055793 (S)</t>
  </si>
  <si>
    <t>Ringgade 161</t>
  </si>
  <si>
    <t>571313144500046697 (S)</t>
  </si>
  <si>
    <t>MØLLEGADE, HOLM 60</t>
  </si>
  <si>
    <t>571313144500046680 (S)</t>
  </si>
  <si>
    <t>MØLLEGADE, HOLM 60a</t>
  </si>
  <si>
    <t>571313144500039924 (S)</t>
  </si>
  <si>
    <t xml:space="preserve">ECKERSBERGVEJ </t>
  </si>
  <si>
    <t>571313144500035929 (S)</t>
  </si>
  <si>
    <t>TRUENBROVEJ 11</t>
  </si>
  <si>
    <t>571313144500032824 (S)</t>
  </si>
  <si>
    <t xml:space="preserve">Agtoftsvej </t>
  </si>
  <si>
    <t>571313144500032823 (S)</t>
  </si>
  <si>
    <t>Præstegårdsvej 9</t>
  </si>
  <si>
    <t>571313144500032607 (S)</t>
  </si>
  <si>
    <t>BÆKVEJ 10</t>
  </si>
  <si>
    <t>571313144500032553 (S)</t>
  </si>
  <si>
    <t>571313144500032232 (S)</t>
  </si>
  <si>
    <t>Spangsmosevej</t>
  </si>
  <si>
    <t>571313144500031983 (S)</t>
  </si>
  <si>
    <t>Mosevej</t>
  </si>
  <si>
    <t>571313144500024299 (S)</t>
  </si>
  <si>
    <t>Oksbølvej 15</t>
  </si>
  <si>
    <t>571313144500022875 (S)</t>
  </si>
  <si>
    <t>Skolevej 8</t>
  </si>
  <si>
    <t>571313144500022236 (S)</t>
  </si>
  <si>
    <t>SØVEJ 3</t>
  </si>
  <si>
    <t>571313144500022097 (S)</t>
  </si>
  <si>
    <t>571313144500021613 (S)</t>
  </si>
  <si>
    <t xml:space="preserve">SKOLETOFTEN </t>
  </si>
  <si>
    <t>571313144500011789 (S)</t>
  </si>
  <si>
    <t xml:space="preserve">SKOLEVEJ </t>
  </si>
  <si>
    <t>571313144500011145 (S)</t>
  </si>
  <si>
    <t>Mommarkvej 382</t>
  </si>
  <si>
    <t>571313144500010346 (S)</t>
  </si>
  <si>
    <t>Egetoftevej 4</t>
  </si>
  <si>
    <t>571313144500009906 (S)</t>
  </si>
  <si>
    <t>Ringvej</t>
  </si>
  <si>
    <t>571313144500008831 (S)</t>
  </si>
  <si>
    <t>Huholt 13</t>
  </si>
  <si>
    <t>571313144500007736 (S)</t>
  </si>
  <si>
    <t xml:space="preserve">EGESKOVVEJ </t>
  </si>
  <si>
    <t>571313144500007650 (S)</t>
  </si>
  <si>
    <t>Færgevej 70</t>
  </si>
  <si>
    <t>571313144500007117 (S)</t>
  </si>
  <si>
    <t xml:space="preserve">SOTTRUPVEJ </t>
  </si>
  <si>
    <t>571313144500006900 (S)</t>
  </si>
  <si>
    <t>ØSTERKIRKEVEJ 22</t>
  </si>
  <si>
    <t>571313144500005366 (S)</t>
  </si>
  <si>
    <t>Skolevænget 12</t>
  </si>
  <si>
    <t>571313144500003768 (S)</t>
  </si>
  <si>
    <t>571313144500003482 (S)</t>
  </si>
  <si>
    <t xml:space="preserve">DYBBØL BYGADE </t>
  </si>
  <si>
    <t>571313144500002378 (S)</t>
  </si>
  <si>
    <t xml:space="preserve">SKOMAGERGADE </t>
  </si>
  <si>
    <t>571313144500001450 (S)</t>
  </si>
  <si>
    <t>Egebjergvej 4</t>
  </si>
  <si>
    <t>571313144500000156 (S)</t>
  </si>
  <si>
    <t>Mjangvej 16</t>
  </si>
  <si>
    <t>Forbrug [kWh] 2011</t>
  </si>
  <si>
    <t>571313144500709233 (T)</t>
  </si>
  <si>
    <t>Tangshave 2</t>
  </si>
  <si>
    <t>571313144500696731 (T)</t>
  </si>
  <si>
    <t>Nørrekobbel 50</t>
  </si>
  <si>
    <t>571313144500693860 (T)</t>
  </si>
  <si>
    <t>Tandsbjerg 10</t>
  </si>
  <si>
    <t>571313144500691422 (T)</t>
  </si>
  <si>
    <t>BORGM.ANDERSENS VEJ 26</t>
  </si>
  <si>
    <t>571313144500689832 (T)</t>
  </si>
  <si>
    <t>Grundtvigsallé 150</t>
  </si>
  <si>
    <t>571313144500666666 (T)</t>
  </si>
  <si>
    <t>Havbogade 92</t>
  </si>
  <si>
    <t>571313144500664938 (T)</t>
  </si>
  <si>
    <t>Skovvej 2</t>
  </si>
  <si>
    <t>571313144500650719 (T)</t>
  </si>
  <si>
    <t>Rådhustorvet 10</t>
  </si>
  <si>
    <t>571313144500644312 (T)</t>
  </si>
  <si>
    <t>571313144500632074 (T)</t>
  </si>
  <si>
    <t>Kongevej 35</t>
  </si>
  <si>
    <t>571313144500631862 (T)</t>
  </si>
  <si>
    <t>Kongevej 27</t>
  </si>
  <si>
    <t>571313144500629319 (T)</t>
  </si>
  <si>
    <t>Damgade 5</t>
  </si>
  <si>
    <t>571313144500620927 (T)</t>
  </si>
  <si>
    <t>Grundtvigs Alle 150</t>
  </si>
  <si>
    <t>571313144500602473 (T)</t>
  </si>
  <si>
    <t>Bosager 4</t>
  </si>
  <si>
    <t>571313144500600592 (T)</t>
  </si>
  <si>
    <t>Voldgade 5</t>
  </si>
  <si>
    <t>571313144500394330 (T)</t>
  </si>
  <si>
    <t>Ved Fyret 15</t>
  </si>
  <si>
    <t>571313144500375803 (T)</t>
  </si>
  <si>
    <t>Mads Clausens Vej 13</t>
  </si>
  <si>
    <t>571313144500373700 (T)</t>
  </si>
  <si>
    <t>Ahlefeldvej 4</t>
  </si>
  <si>
    <t>571313144500330079 (T)</t>
  </si>
  <si>
    <t>Mågevænget 10</t>
  </si>
  <si>
    <t>571313144500328298 (T)</t>
  </si>
  <si>
    <t>571313144500326638 (T)</t>
  </si>
  <si>
    <t>Løjtertoft 7</t>
  </si>
  <si>
    <t>571313144500321206 (T)</t>
  </si>
  <si>
    <t>Gammel Aabenraavej 20</t>
  </si>
  <si>
    <t>571313144500316738 (T)</t>
  </si>
  <si>
    <t>Søndervang 4</t>
  </si>
  <si>
    <t>571313144500305015 (T)</t>
  </si>
  <si>
    <t>Flintholmvej 4</t>
  </si>
  <si>
    <t>571313144500291783 (T)</t>
  </si>
  <si>
    <t>Gyden 96</t>
  </si>
  <si>
    <t>571313144500290038 (T)</t>
  </si>
  <si>
    <t>Havnevej 10</t>
  </si>
  <si>
    <t>571313144500282859 (T)</t>
  </si>
  <si>
    <t>Skolevej 4</t>
  </si>
  <si>
    <t>571313144500222534 (T)</t>
  </si>
  <si>
    <t>Kystvej 1 A</t>
  </si>
  <si>
    <t>571313144500218063 (T)</t>
  </si>
  <si>
    <t>571313144500191144 (T)</t>
  </si>
  <si>
    <t>Skolevej 21</t>
  </si>
  <si>
    <t>571313144500186706 (T)</t>
  </si>
  <si>
    <t>571313144500173386 (T)</t>
  </si>
  <si>
    <t>Kettingvej 24</t>
  </si>
  <si>
    <t>571313144500145208 (T)</t>
  </si>
  <si>
    <t>Lysabildgade 2</t>
  </si>
  <si>
    <t>571313144500109286 (T)</t>
  </si>
  <si>
    <t>Kaplenivej 3</t>
  </si>
  <si>
    <t>571313144500107503 (T)</t>
  </si>
  <si>
    <t>Skovgade 13</t>
  </si>
  <si>
    <t>571313144500098566 (T)</t>
  </si>
  <si>
    <t>Holmagde (vandværk) 24a</t>
  </si>
  <si>
    <t>571313144500091161 (T)</t>
  </si>
  <si>
    <t>571313144500082053 (T)</t>
  </si>
  <si>
    <t>Degnevænget 2</t>
  </si>
  <si>
    <t>571313144500031792 (T)</t>
  </si>
  <si>
    <t>Skolegade 11</t>
  </si>
  <si>
    <t>El forbrug i kommunale bygninger</t>
  </si>
  <si>
    <t>MWh</t>
  </si>
  <si>
    <t>Nydamskolen</t>
  </si>
  <si>
    <t>Skolevej</t>
  </si>
  <si>
    <t>21A</t>
  </si>
  <si>
    <t>Guderup Plejecenter</t>
  </si>
  <si>
    <t>Sommervej</t>
  </si>
  <si>
    <t>Hørup Centralskole</t>
  </si>
  <si>
    <t>Sønderborg Kommune</t>
  </si>
  <si>
    <t>Vestervej</t>
  </si>
  <si>
    <t>Frydensholmskolen</t>
  </si>
  <si>
    <t>Gyden</t>
  </si>
  <si>
    <t>Nordborg Skole</t>
  </si>
  <si>
    <t>Peblingestien</t>
  </si>
  <si>
    <t>Hjælpemiddeldepotet</t>
  </si>
  <si>
    <t>5A</t>
  </si>
  <si>
    <t>M3 forbrug i 2011</t>
  </si>
  <si>
    <t>Egernsund Skole</t>
  </si>
  <si>
    <t>Skovgade</t>
  </si>
  <si>
    <t>Plejehjemmet Dalsmark</t>
  </si>
  <si>
    <t>Dalsmark</t>
  </si>
  <si>
    <t>Bakkensbro Skole</t>
  </si>
  <si>
    <t>Bakkensbro</t>
  </si>
  <si>
    <t>Ullerup Børnegård</t>
  </si>
  <si>
    <t>Rosenvej</t>
  </si>
  <si>
    <t>Guderup Idrætsanlæg</t>
  </si>
  <si>
    <t>Gammel Guderup</t>
  </si>
  <si>
    <t>Pas Og Toldbygning</t>
  </si>
  <si>
    <t>Nørrebro</t>
  </si>
  <si>
    <t>Guderup Børnehave</t>
  </si>
  <si>
    <t>Flintevænget</t>
  </si>
  <si>
    <t>Alsingergården</t>
  </si>
  <si>
    <t>Sandvej</t>
  </si>
  <si>
    <t>Vej &amp; Park</t>
  </si>
  <si>
    <t>Nordborg Biograf</t>
  </si>
  <si>
    <t>Holmgade</t>
  </si>
  <si>
    <t>Stevning Kulturhus</t>
  </si>
  <si>
    <t>Kultur og Fritid</t>
  </si>
  <si>
    <t>Skolevænget</t>
  </si>
  <si>
    <t>Nordborg Medborgerhus</t>
  </si>
  <si>
    <t>Søvænget</t>
  </si>
  <si>
    <t>Lokalhistorisk Arkiv</t>
  </si>
  <si>
    <t>Løjtertoft</t>
  </si>
  <si>
    <t>Avnbølvej</t>
  </si>
  <si>
    <t>Sottrup Børnehave</t>
  </si>
  <si>
    <t>Nørretoft</t>
  </si>
  <si>
    <t>Sundeved Bibliotek</t>
  </si>
  <si>
    <t>Nybøl Skole</t>
  </si>
  <si>
    <t>Bygninger og ejendome nr. 235</t>
  </si>
  <si>
    <t>Ulsnæs</t>
  </si>
  <si>
    <t>Dagplejen, Dagplejeformidlingen</t>
  </si>
  <si>
    <t>Aabenraavej</t>
  </si>
  <si>
    <t>Nordborg Kommune</t>
  </si>
  <si>
    <t>Teknisk Funktion</t>
  </si>
  <si>
    <t>Piledamsvej</t>
  </si>
  <si>
    <t>Kværs Skole</t>
  </si>
  <si>
    <t>Avntoftvej</t>
  </si>
  <si>
    <t>Nybøl Børnehus</t>
  </si>
  <si>
    <t>Sandmarken</t>
  </si>
  <si>
    <t>Guderup Fritidshjem</t>
  </si>
  <si>
    <t>Skolegade</t>
  </si>
  <si>
    <t>Menigheds Plejen</t>
  </si>
  <si>
    <t>Dybbøl Bygade</t>
  </si>
  <si>
    <t>Rinkenæs Skole</t>
  </si>
  <si>
    <t>Stenvej</t>
  </si>
  <si>
    <t>Børnehuset Rinkenæs</t>
  </si>
  <si>
    <t>Midthave</t>
  </si>
  <si>
    <t>Sydalshallen</t>
  </si>
  <si>
    <t>Tandsbusk</t>
  </si>
  <si>
    <t>Børnehuset Tangsmose</t>
  </si>
  <si>
    <t>Tangsmose</t>
  </si>
  <si>
    <t>Hjortspring Børnehus</t>
  </si>
  <si>
    <t>Fynshav Børnehave</t>
  </si>
  <si>
    <t>Svinget</t>
  </si>
  <si>
    <t>4A</t>
  </si>
  <si>
    <t>Sønderborg Havn</t>
  </si>
  <si>
    <t>Notmark Gl. Skole</t>
  </si>
  <si>
    <t>Notmark</t>
  </si>
  <si>
    <t>Materialegården</t>
  </si>
  <si>
    <t>Truenbrovej</t>
  </si>
  <si>
    <t>Guderup Hallen</t>
  </si>
  <si>
    <t>Lysabild Skole</t>
  </si>
  <si>
    <t>Lysabildgade</t>
  </si>
  <si>
    <t>Naturværkstedet</t>
  </si>
  <si>
    <t>Sønderborg Kommune, Økoniomiafdelingen</t>
  </si>
  <si>
    <t>Att.: Karina B. Frandsen</t>
  </si>
  <si>
    <t>Rådhustorvet</t>
  </si>
  <si>
    <t>Skolevejens Børnehave</t>
  </si>
  <si>
    <t>19B</t>
  </si>
  <si>
    <t>Aktivitetscenter Sydals</t>
  </si>
  <si>
    <t>Mjangvej</t>
  </si>
  <si>
    <t>Rendbjerghjemmet</t>
  </si>
  <si>
    <t>Rendbjergvej</t>
  </si>
  <si>
    <t>Sønderborg Lystbådehavn</t>
  </si>
  <si>
    <t>Ringgade</t>
  </si>
  <si>
    <t>2B</t>
  </si>
  <si>
    <t>Huholt Skole</t>
  </si>
  <si>
    <t>Huholt</t>
  </si>
  <si>
    <t>Havnekontoret - Att.: Lass Andersen</t>
  </si>
  <si>
    <t>Guderup Skole</t>
  </si>
  <si>
    <t>Vimmelskaftet</t>
  </si>
  <si>
    <t>12A</t>
  </si>
  <si>
    <t>Egebjergvej</t>
  </si>
  <si>
    <t>Vandforsyning</t>
  </si>
  <si>
    <t>Rønsdam</t>
  </si>
  <si>
    <t>Frydenholmskolen Sfo</t>
  </si>
  <si>
    <t>Bo &amp; Værksted Kærlykke</t>
  </si>
  <si>
    <t>Kær Bygade</t>
  </si>
  <si>
    <t>Augustenborg Ungdomsskole</t>
  </si>
  <si>
    <t>Bülow-Skolen</t>
  </si>
  <si>
    <t>Palmose</t>
  </si>
  <si>
    <t>Egen Brandstation</t>
  </si>
  <si>
    <t>1A</t>
  </si>
  <si>
    <t>Asserballe Gl. Skole, Kultur og fritid.</t>
  </si>
  <si>
    <t>16B</t>
  </si>
  <si>
    <t>Plejecenter Dybbøl</t>
  </si>
  <si>
    <t>Gammel Aabenraavej</t>
  </si>
  <si>
    <t>Ullerup Renseanlæg</t>
  </si>
  <si>
    <t>Langbro</t>
  </si>
  <si>
    <t>1B</t>
  </si>
  <si>
    <t>Underv.&amp; Fritidsforv. SFO.</t>
  </si>
  <si>
    <t>Flensborg Landevej</t>
  </si>
  <si>
    <t>Underv.&amp; Fritidsforv.</t>
  </si>
  <si>
    <t>Kværshallen</t>
  </si>
  <si>
    <t>c/o Hans Lenger</t>
  </si>
  <si>
    <t>Asserballe Børnehus</t>
  </si>
  <si>
    <t>Nordborg Børnehave</t>
  </si>
  <si>
    <t>v/Lokal Historisk Museum</t>
  </si>
  <si>
    <t>Hørup Frivillige Brandværn</t>
  </si>
  <si>
    <t>Hørup Bygade</t>
  </si>
  <si>
    <t>Lysabild Friviliige Brandværn</t>
  </si>
  <si>
    <t>Tandslet og Omegns Børnehave</t>
  </si>
  <si>
    <t>Bygadens Børnegård</t>
  </si>
  <si>
    <t>Østervej</t>
  </si>
  <si>
    <t>Sfo Stedet for os</t>
  </si>
  <si>
    <t>Bro Børnehus</t>
  </si>
  <si>
    <t>Stavensbølgade</t>
  </si>
  <si>
    <t>Børnehuset i Blans</t>
  </si>
  <si>
    <t>Kløverlykke Børnehus</t>
  </si>
  <si>
    <t>Kløverlykke</t>
  </si>
  <si>
    <t>Bofællesskab Højlykke Gråsten</t>
  </si>
  <si>
    <t>Højløkke</t>
  </si>
  <si>
    <t>Nørreskov Skolen</t>
  </si>
  <si>
    <t>Nørregade</t>
  </si>
  <si>
    <t>Bofællesskabet Alléen</t>
  </si>
  <si>
    <t>Dyrkobbelgård Allé</t>
  </si>
  <si>
    <t>Vester Sottrup Frivillige Brandværn</t>
  </si>
  <si>
    <t>Sydals Bibliotek</t>
  </si>
  <si>
    <t>Aflastningshjemmet Rendbjerg, Udsigten</t>
  </si>
  <si>
    <t>Augenstenborg Bro Brandstation</t>
  </si>
  <si>
    <t>Langgade</t>
  </si>
  <si>
    <t>Hørup-Hallen</t>
  </si>
  <si>
    <t>I alt</t>
  </si>
  <si>
    <t>Naturgasforbrug i kommunale bygninger</t>
  </si>
  <si>
    <t>1.175.333 m3</t>
  </si>
  <si>
    <t>Forbr.nr.</t>
  </si>
  <si>
    <t>web-kode</t>
  </si>
  <si>
    <t>aktivnr</t>
  </si>
  <si>
    <t>Opkrævning/betaler</t>
  </si>
  <si>
    <t>vejnavn</t>
  </si>
  <si>
    <t>husnr</t>
  </si>
  <si>
    <t>litra</t>
  </si>
  <si>
    <t>Enhed</t>
  </si>
  <si>
    <t>Forbrug 2011</t>
  </si>
  <si>
    <t>Ulkebøl Børnehave</t>
  </si>
  <si>
    <t>Agtoftsvej</t>
  </si>
  <si>
    <t>Gj</t>
  </si>
  <si>
    <t>Bofællesskab (fællesmåler 1)</t>
  </si>
  <si>
    <t>B.S.Ingemanns Vej</t>
  </si>
  <si>
    <t>Bjerggade</t>
  </si>
  <si>
    <t>A</t>
  </si>
  <si>
    <t>Sfs-Hallen (omklædning)</t>
  </si>
  <si>
    <t>Borgmester Andersens Vej</t>
  </si>
  <si>
    <t>Brorsonsvej</t>
  </si>
  <si>
    <t>Bo- og Værestedet Damgade</t>
  </si>
  <si>
    <t>Damgade</t>
  </si>
  <si>
    <t>Ast.</t>
  </si>
  <si>
    <t>Socialforvaltningen</t>
  </si>
  <si>
    <t>Dybbølsten Børnehave</t>
  </si>
  <si>
    <t>Dybbølsten</t>
  </si>
  <si>
    <t>Børnehaven Engelshøj</t>
  </si>
  <si>
    <t>Engelshøjgade</t>
  </si>
  <si>
    <t>Børnegården Skratmosen</t>
  </si>
  <si>
    <t>Friheds Alle</t>
  </si>
  <si>
    <t>Dybbøl-Skolen</t>
  </si>
  <si>
    <t>Dybbølskolen Multihus</t>
  </si>
  <si>
    <t>Børnehaven Alssund</t>
  </si>
  <si>
    <t>Børnehuset Goethesgade</t>
  </si>
  <si>
    <t>Goethesgade</t>
  </si>
  <si>
    <t>Sønderskov-Skolen</t>
  </si>
  <si>
    <t>Grundtvigs Alle</t>
  </si>
  <si>
    <t>Børnehaven</t>
  </si>
  <si>
    <t>Ulkebøl Skole</t>
  </si>
  <si>
    <t>Kastanie Alle</t>
  </si>
  <si>
    <t>B</t>
  </si>
  <si>
    <t>Kirke Alle</t>
  </si>
  <si>
    <t>Biblioteket</t>
  </si>
  <si>
    <t>Ahlmannsskolen</t>
  </si>
  <si>
    <t>Børne- og Ungdomscenteret</t>
  </si>
  <si>
    <t>Kærvej</t>
  </si>
  <si>
    <t>Lille Rådhusgade</t>
  </si>
  <si>
    <t>Sønderborghus</t>
  </si>
  <si>
    <t>Løngang</t>
  </si>
  <si>
    <t>Børnehuset Møllegade</t>
  </si>
  <si>
    <t>Møllegade</t>
  </si>
  <si>
    <t>Mågevænget</t>
  </si>
  <si>
    <t>Børnegården Mågevænget</t>
  </si>
  <si>
    <t>Børnehaven Parken</t>
  </si>
  <si>
    <t>Parkgade</t>
  </si>
  <si>
    <t>Børnehaven Toften</t>
  </si>
  <si>
    <t>Porsgrunngade</t>
  </si>
  <si>
    <t>Sønderborg Teater</t>
  </si>
  <si>
    <t>Rosengade</t>
  </si>
  <si>
    <t>Turistbureauet</t>
  </si>
  <si>
    <t>Daginstitutionen Rådyrvej</t>
  </si>
  <si>
    <t>Rådyrvej</t>
  </si>
  <si>
    <t>Ladegården</t>
  </si>
  <si>
    <t>Børnehaven Kløvermarken</t>
  </si>
  <si>
    <t>Sundsmarkvej</t>
  </si>
  <si>
    <t>Tandsbjerg</t>
  </si>
  <si>
    <t>Tandsbjerg Plejehjem</t>
  </si>
  <si>
    <t>Børnehaven Ved Skellet</t>
  </si>
  <si>
    <t>Ved Skellet</t>
  </si>
  <si>
    <t xml:space="preserve">Vøl-Bo </t>
  </si>
  <si>
    <t>Forbrug i MWh</t>
  </si>
  <si>
    <t>Lilleskovens Børnehave</t>
  </si>
  <si>
    <t>Mads Clausens Vej</t>
  </si>
  <si>
    <t>Rådhuset</t>
  </si>
  <si>
    <t>Ungdomsskolen</t>
  </si>
  <si>
    <t/>
  </si>
  <si>
    <t>Tangshave</t>
  </si>
  <si>
    <t>54,60</t>
  </si>
  <si>
    <t>360,90</t>
  </si>
  <si>
    <t>58,48</t>
  </si>
  <si>
    <t>Ahlmannsparken</t>
  </si>
  <si>
    <t>Ahlefeldvej</t>
  </si>
  <si>
    <t>Inspektøren</t>
  </si>
  <si>
    <t>Brandstationen, Gråsten</t>
  </si>
  <si>
    <t>A D Jørgensensgade</t>
  </si>
  <si>
    <t>Brandstationen</t>
  </si>
  <si>
    <t>Børnehave</t>
  </si>
  <si>
    <t>Engparken</t>
  </si>
  <si>
    <t>Engparkens Børnehave</t>
  </si>
  <si>
    <t>Stjernevej</t>
  </si>
  <si>
    <t>Børnehaven Bulderby</t>
  </si>
  <si>
    <t>Ravnsbjergvej</t>
  </si>
  <si>
    <t>Børnetandplejen</t>
  </si>
  <si>
    <t>Johs Kochsvej</t>
  </si>
  <si>
    <t>Gråsten Plejecenter</t>
  </si>
  <si>
    <t>Kystvej</t>
  </si>
  <si>
    <t>Gråsten Skole</t>
  </si>
  <si>
    <t>Degnevænget</t>
  </si>
  <si>
    <t>Kommandocentral skal ikke medtages</t>
  </si>
  <si>
    <t>Herles</t>
  </si>
  <si>
    <t>Gråsten skole</t>
  </si>
  <si>
    <t>Pladsanvisningen Børn og Uddannelse</t>
  </si>
  <si>
    <t>Gråsten Kommune</t>
  </si>
  <si>
    <t>Rådhus</t>
  </si>
  <si>
    <t>Nygade</t>
  </si>
  <si>
    <t>Bibliotek</t>
  </si>
  <si>
    <t>22,435</t>
  </si>
  <si>
    <t>Broager Folkebørnehave</t>
  </si>
  <si>
    <t>Vestergade</t>
  </si>
  <si>
    <t>27,321</t>
  </si>
  <si>
    <t>Broager Skole</t>
  </si>
  <si>
    <t>Nejsvej</t>
  </si>
  <si>
    <t>26,310</t>
  </si>
  <si>
    <t>190,641</t>
  </si>
  <si>
    <t>609,069</t>
  </si>
  <si>
    <t>Broagerlands Lokalarkiv</t>
  </si>
  <si>
    <t>Villa Anna''s Minde</t>
  </si>
  <si>
    <t>60,998</t>
  </si>
  <si>
    <t>Himmelblå Børnehaven</t>
  </si>
  <si>
    <t>Fritidshjem/børnehaven Himmelblå</t>
  </si>
  <si>
    <t>56,775</t>
  </si>
  <si>
    <t>Lokal Psykiatri</t>
  </si>
  <si>
    <t>værestedet det gamle posthus</t>
  </si>
  <si>
    <t>51,903</t>
  </si>
  <si>
    <t>Mariegård SFO</t>
  </si>
  <si>
    <t>Mejerivej</t>
  </si>
  <si>
    <t>Fritidsklub</t>
  </si>
  <si>
    <t>122,002</t>
  </si>
  <si>
    <t>Nejs Børnegården</t>
  </si>
  <si>
    <t>Drosselvænget</t>
  </si>
  <si>
    <t>40,293</t>
  </si>
  <si>
    <t>Allegade</t>
  </si>
  <si>
    <t>Broager Kommune</t>
  </si>
  <si>
    <t>215,955</t>
  </si>
  <si>
    <t>Børnehaven Himmelblå</t>
  </si>
  <si>
    <t>Augustenborg Kommune</t>
  </si>
  <si>
    <t>Østergade</t>
  </si>
  <si>
    <t>Att. Erling Andreasen</t>
  </si>
  <si>
    <t>45</t>
  </si>
  <si>
    <t>Augustenborg Ny Børnehave</t>
  </si>
  <si>
    <t>Primulavej</t>
  </si>
  <si>
    <t>Kto Nr 5131854902</t>
  </si>
  <si>
    <t>51</t>
  </si>
  <si>
    <t>Augustenborg Skole</t>
  </si>
  <si>
    <t>Tandklinik</t>
  </si>
  <si>
    <t>48</t>
  </si>
  <si>
    <t>Caroline-Amalie Gården Fjernvarme</t>
  </si>
  <si>
    <t>Caroline-Amalie Gården</t>
  </si>
  <si>
    <t>127</t>
  </si>
  <si>
    <t>Fritidshjem</t>
  </si>
  <si>
    <t>Stadionvej</t>
  </si>
  <si>
    <t>44</t>
  </si>
  <si>
    <t>Områdecenter Sønderborg Kommune</t>
  </si>
  <si>
    <t>Caroline Amalie-Gården</t>
  </si>
  <si>
    <t>541</t>
  </si>
  <si>
    <t>Sfo Augustenborg Skole</t>
  </si>
  <si>
    <t>Sfo Augustenborg Skole 3210334903</t>
  </si>
  <si>
    <t>28</t>
  </si>
  <si>
    <t>Skolen Augustenborg</t>
  </si>
  <si>
    <t>796</t>
  </si>
  <si>
    <t>Østerkobbel</t>
  </si>
  <si>
    <t>20</t>
  </si>
  <si>
    <t>Storegade 20 - Fagcenter ældre</t>
  </si>
  <si>
    <t>Ældre</t>
  </si>
  <si>
    <t>141</t>
  </si>
  <si>
    <t>Kig Ind værestedet</t>
  </si>
  <si>
    <t>Socialafd.</t>
  </si>
  <si>
    <t>Klub Svellebo</t>
  </si>
  <si>
    <t>Lupinvej</t>
  </si>
  <si>
    <t>Slotsalle 10</t>
  </si>
  <si>
    <t>Fjernvarme i kommunale bygninger</t>
  </si>
  <si>
    <t>Installation nr.</t>
  </si>
  <si>
    <t>Kategori</t>
  </si>
  <si>
    <t>Til dato</t>
  </si>
  <si>
    <t>Fra dato</t>
  </si>
  <si>
    <t>Inst. adr.</t>
  </si>
  <si>
    <t>Hhus nr.</t>
  </si>
  <si>
    <t>Post nr.</t>
  </si>
  <si>
    <t>kWh-forbrug 2011</t>
  </si>
  <si>
    <t>2011-12-31 00:00:0000</t>
  </si>
  <si>
    <t>2010-12-31 00:00:0000</t>
  </si>
  <si>
    <t>Midtkobbel</t>
  </si>
  <si>
    <t>Violvej</t>
  </si>
  <si>
    <t>NULL</t>
  </si>
  <si>
    <t>Ellegårdvej</t>
  </si>
  <si>
    <t>Sebbelev Bygade</t>
  </si>
  <si>
    <t>Dejerhøj</t>
  </si>
  <si>
    <t>Storemarksvej</t>
  </si>
  <si>
    <t>Sejrsvej</t>
  </si>
  <si>
    <t>Blæsborg</t>
  </si>
  <si>
    <t>Solvangen</t>
  </si>
  <si>
    <t>Stjerneparken</t>
  </si>
  <si>
    <t>Højholt</t>
  </si>
  <si>
    <t>Østerbakken</t>
  </si>
  <si>
    <t>Brinken</t>
  </si>
  <si>
    <t>Egen Kirkevej</t>
  </si>
  <si>
    <t>Skærtoftvej</t>
  </si>
  <si>
    <t>Ulbjerggade</t>
  </si>
  <si>
    <t>Kirkegade</t>
  </si>
  <si>
    <t>Toftehøj</t>
  </si>
  <si>
    <t>Bøgevej</t>
  </si>
  <si>
    <t>Præstevænget</t>
  </si>
  <si>
    <t>Niels Bohrs Vej</t>
  </si>
  <si>
    <t>Povlstoft</t>
  </si>
  <si>
    <t>Oksbølvej</t>
  </si>
  <si>
    <t>Borrevej</t>
  </si>
  <si>
    <t>Tingstedvej</t>
  </si>
  <si>
    <t>Klynstien</t>
  </si>
  <si>
    <t>Kobberholmvej</t>
  </si>
  <si>
    <t>Bispevænget</t>
  </si>
  <si>
    <t>Kådnervej</t>
  </si>
  <si>
    <t>Spang Vade</t>
  </si>
  <si>
    <t>Bøgelyvej</t>
  </si>
  <si>
    <t>Midtballe</t>
  </si>
  <si>
    <t>Søndergade</t>
  </si>
  <si>
    <t>Runevænget</t>
  </si>
  <si>
    <t>Stolbro Gade</t>
  </si>
  <si>
    <t>Slåenhegnet</t>
  </si>
  <si>
    <t>Stenholt</t>
  </si>
  <si>
    <t>Østerhaven</t>
  </si>
  <si>
    <t>Kværsgade</t>
  </si>
  <si>
    <t>Skovsholm</t>
  </si>
  <si>
    <t>Lærkevej</t>
  </si>
  <si>
    <t>Slotsbakken</t>
  </si>
  <si>
    <t>Gammel Skolevej</t>
  </si>
  <si>
    <t>Rubæk</t>
  </si>
  <si>
    <t>Sjellerupvej</t>
  </si>
  <si>
    <t>Kirkegårdsvej</t>
  </si>
  <si>
    <t>Th. Brorsens Vej</t>
  </si>
  <si>
    <t>Ugebjergvej</t>
  </si>
  <si>
    <t>Elstrup Overby</t>
  </si>
  <si>
    <t>Østkystvejen</t>
  </si>
  <si>
    <t>Hjortspringvej</t>
  </si>
  <si>
    <t>Asgårdsvej</t>
  </si>
  <si>
    <t>Vesterballe</t>
  </si>
  <si>
    <t>Søvej</t>
  </si>
  <si>
    <t>Skeldevej</t>
  </si>
  <si>
    <t>Mosevang</t>
  </si>
  <si>
    <t>Stationsvej</t>
  </si>
  <si>
    <t>Skodsbølvej</t>
  </si>
  <si>
    <t>Lyøvej</t>
  </si>
  <si>
    <t>Tvedmark</t>
  </si>
  <si>
    <t>Smøl</t>
  </si>
  <si>
    <t>Tørsbølgade</t>
  </si>
  <si>
    <t>Rufasvej</t>
  </si>
  <si>
    <t>Lille Mommarkvej</t>
  </si>
  <si>
    <t>Vaskilde</t>
  </si>
  <si>
    <t>Hørtoftvej</t>
  </si>
  <si>
    <t>Kirke Hørupvej</t>
  </si>
  <si>
    <t>Dyntvej</t>
  </si>
  <si>
    <t>Vindrosen</t>
  </si>
  <si>
    <t>Apotekergade</t>
  </si>
  <si>
    <t>Nydamvej</t>
  </si>
  <si>
    <t>Bjørnemosen</t>
  </si>
  <si>
    <t>Syrenvej</t>
  </si>
  <si>
    <t>Fynsgade</t>
  </si>
  <si>
    <t>Havnbjerg Center</t>
  </si>
  <si>
    <t>Ahlmannsvej</t>
  </si>
  <si>
    <t>Bellisvej</t>
  </si>
  <si>
    <t>Nyvej</t>
  </si>
  <si>
    <t>Egevej</t>
  </si>
  <si>
    <t>Stenager</t>
  </si>
  <si>
    <t>Bakken</t>
  </si>
  <si>
    <t>Sønderborg Landevej</t>
  </si>
  <si>
    <t>Trappen</t>
  </si>
  <si>
    <t>Arnkilsmaj</t>
  </si>
  <si>
    <t>Fejøvej</t>
  </si>
  <si>
    <t>Vibøgevej</t>
  </si>
  <si>
    <t>Peter Johnsens Vej</t>
  </si>
  <si>
    <t>Kastanievej</t>
  </si>
  <si>
    <t>Grævlingevej</t>
  </si>
  <si>
    <t>Engvej</t>
  </si>
  <si>
    <t>Sandbjergvej</t>
  </si>
  <si>
    <t>Dybbøløstenvej</t>
  </si>
  <si>
    <t>Alssundvej</t>
  </si>
  <si>
    <t>Bakkevænget</t>
  </si>
  <si>
    <t>Sørens Møllevej</t>
  </si>
  <si>
    <t>Stationsgade</t>
  </si>
  <si>
    <t>Helved</t>
  </si>
  <si>
    <t>Hyldestub</t>
  </si>
  <si>
    <t>Sønderbygade</t>
  </si>
  <si>
    <t>Illervej</t>
  </si>
  <si>
    <t>Bøffelkobbel</t>
  </si>
  <si>
    <t>Højlund</t>
  </si>
  <si>
    <t>Tinggårdvej</t>
  </si>
  <si>
    <t>Strandvej</t>
  </si>
  <si>
    <t>Havnevej</t>
  </si>
  <si>
    <t>Gammel Fabriksvej</t>
  </si>
  <si>
    <t>Asserballe St</t>
  </si>
  <si>
    <t>Spang</t>
  </si>
  <si>
    <t>Dalsgårdvej</t>
  </si>
  <si>
    <t>Stranderød</t>
  </si>
  <si>
    <t>Bredmaj</t>
  </si>
  <si>
    <t>Tværvej</t>
  </si>
  <si>
    <t>Teglparken</t>
  </si>
  <si>
    <t>Mysundevej</t>
  </si>
  <si>
    <t>Dyrkobbel</t>
  </si>
  <si>
    <t>Fægteborgvej</t>
  </si>
  <si>
    <t>Slesvigvej</t>
  </si>
  <si>
    <t>Solskrænten</t>
  </si>
  <si>
    <t>Trenevej</t>
  </si>
  <si>
    <t>Østager</t>
  </si>
  <si>
    <t>Sletmarken</t>
  </si>
  <si>
    <t>Kallehave</t>
  </si>
  <si>
    <t>Svennesmølle</t>
  </si>
  <si>
    <t>Nordborgvej/Stadionvej</t>
  </si>
  <si>
    <t>Kavsløkke</t>
  </si>
  <si>
    <t>Palævej</t>
  </si>
  <si>
    <t>Skråvej</t>
  </si>
  <si>
    <t>Dyndved Gade</t>
  </si>
  <si>
    <t>Amtsvejen</t>
  </si>
  <si>
    <t>Vester Snogbæk</t>
  </si>
  <si>
    <t>Banegårdsgade</t>
  </si>
  <si>
    <t>Skovhøj</t>
  </si>
  <si>
    <t>Elmbjergvej</t>
  </si>
  <si>
    <t>Nejs Bjerg</t>
  </si>
  <si>
    <t>Nederbyvej</t>
  </si>
  <si>
    <t>Peerløkke</t>
  </si>
  <si>
    <t>Planetvej</t>
  </si>
  <si>
    <t>Dyrhøj</t>
  </si>
  <si>
    <t>Påkjær</t>
  </si>
  <si>
    <t>Rojgårdvej</t>
  </si>
  <si>
    <t>Fiskenæsvej</t>
  </si>
  <si>
    <t>Jeppesdam</t>
  </si>
  <si>
    <t>Søndre Landevej</t>
  </si>
  <si>
    <t>Lykkegård</t>
  </si>
  <si>
    <t>Klinteskoven</t>
  </si>
  <si>
    <t>Lufthavnsvej</t>
  </si>
  <si>
    <t>Nørremark</t>
  </si>
  <si>
    <t>Fredsløkke</t>
  </si>
  <si>
    <t>KONGEVEJ</t>
  </si>
  <si>
    <t>Voldgade</t>
  </si>
  <si>
    <t>Vølundsgade</t>
  </si>
  <si>
    <t>Hørmarken</t>
  </si>
  <si>
    <t>Ribesvej</t>
  </si>
  <si>
    <t>Jernbanegade</t>
  </si>
  <si>
    <t>Løkken</t>
  </si>
  <si>
    <t>Havbogade</t>
  </si>
  <si>
    <t>Jernbanesti</t>
  </si>
  <si>
    <t>DYBBØLGADE</t>
  </si>
  <si>
    <t>Redstedsgade</t>
  </si>
  <si>
    <t>Scharffenbergsgade</t>
  </si>
  <si>
    <t>Rojumvej</t>
  </si>
  <si>
    <t>Ørstedsgade</t>
  </si>
  <si>
    <t>Hertug Hans Vej</t>
  </si>
  <si>
    <t>Thorsvej</t>
  </si>
  <si>
    <t>Brogade</t>
  </si>
  <si>
    <t>Lynghaven</t>
  </si>
  <si>
    <t>Nørrekobbel</t>
  </si>
  <si>
    <t>Lindevang</t>
  </si>
  <si>
    <t>Udsigten</t>
  </si>
  <si>
    <t>Vesterkobbel</t>
  </si>
  <si>
    <t>Ved Mølledammen</t>
  </si>
  <si>
    <t>Elforbrug til gadelys</t>
  </si>
  <si>
    <t>Brændstof til Vej og Park</t>
  </si>
  <si>
    <t>Diesel</t>
  </si>
  <si>
    <t>Benzin</t>
  </si>
  <si>
    <t>Gas</t>
  </si>
  <si>
    <t>Vej og Park</t>
  </si>
  <si>
    <t>334.082 liter</t>
  </si>
  <si>
    <t>Brændstof til biler</t>
  </si>
  <si>
    <t>Statoil</t>
  </si>
  <si>
    <t xml:space="preserve">Benzin </t>
  </si>
  <si>
    <t>liter</t>
  </si>
  <si>
    <t>ton</t>
  </si>
  <si>
    <t>Brændstof til Vej og Park i liter</t>
  </si>
  <si>
    <t>Lease Plan</t>
  </si>
  <si>
    <r>
      <t>CO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udledning</t>
    </r>
  </si>
  <si>
    <t>Elforbrug i bygninger</t>
  </si>
  <si>
    <t>Varmeforbrug i bygninger</t>
  </si>
  <si>
    <t xml:space="preserve">ton </t>
  </si>
  <si>
    <t>Brændstof til egne og leasede køretøjer</t>
  </si>
  <si>
    <t xml:space="preserve">Brændstof til vej og park </t>
  </si>
  <si>
    <t>Energiforbrug</t>
  </si>
  <si>
    <t>2011</t>
  </si>
  <si>
    <t>NB. Varmetal er ikke graddagskorrigeret i 2011</t>
  </si>
  <si>
    <t>Q8</t>
  </si>
  <si>
    <t>Shell</t>
  </si>
  <si>
    <t>219.585 liter</t>
  </si>
  <si>
    <t>NB. Varmetallene er ikke graddagskorrigeret</t>
  </si>
  <si>
    <t>Fjernvarme emmisioner er 125% metoden</t>
  </si>
</sst>
</file>

<file path=xl/styles.xml><?xml version="1.0" encoding="utf-8"?>
<styleSheet xmlns="http://schemas.openxmlformats.org/spreadsheetml/2006/main">
  <numFmts count="1"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rgb="FF525252"/>
      <name val="Verdan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5" borderId="0" applyNumberFormat="0" applyBorder="0" applyAlignment="0" applyProtection="0"/>
  </cellStyleXfs>
  <cellXfs count="89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2" fontId="0" fillId="0" borderId="0" xfId="0" applyNumberFormat="1"/>
    <xf numFmtId="49" fontId="4" fillId="0" borderId="4" xfId="1" applyNumberFormat="1" applyFont="1" applyBorder="1"/>
    <xf numFmtId="49" fontId="4" fillId="0" borderId="3" xfId="1" applyNumberFormat="1" applyFont="1" applyBorder="1"/>
    <xf numFmtId="1" fontId="4" fillId="0" borderId="3" xfId="1" applyNumberFormat="1" applyFont="1" applyBorder="1"/>
    <xf numFmtId="0" fontId="4" fillId="0" borderId="3" xfId="1" applyFont="1" applyBorder="1"/>
    <xf numFmtId="49" fontId="4" fillId="0" borderId="3" xfId="1" applyNumberFormat="1" applyFont="1" applyBorder="1" applyAlignment="1">
      <alignment wrapText="1"/>
    </xf>
    <xf numFmtId="49" fontId="4" fillId="4" borderId="3" xfId="1" applyNumberFormat="1" applyFont="1" applyFill="1" applyBorder="1"/>
    <xf numFmtId="1" fontId="4" fillId="4" borderId="3" xfId="1" applyNumberFormat="1" applyFont="1" applyFill="1" applyBorder="1"/>
    <xf numFmtId="0" fontId="4" fillId="4" borderId="3" xfId="1" applyFont="1" applyFill="1" applyBorder="1"/>
    <xf numFmtId="49" fontId="4" fillId="4" borderId="3" xfId="1" applyNumberFormat="1" applyFont="1" applyFill="1" applyBorder="1" applyAlignment="1">
      <alignment wrapText="1"/>
    </xf>
    <xf numFmtId="49" fontId="4" fillId="4" borderId="4" xfId="1" applyNumberFormat="1" applyFont="1" applyFill="1" applyBorder="1"/>
    <xf numFmtId="49" fontId="4" fillId="0" borderId="3" xfId="1" applyNumberFormat="1" applyFont="1" applyFill="1" applyBorder="1"/>
    <xf numFmtId="1" fontId="4" fillId="0" borderId="3" xfId="1" applyNumberFormat="1" applyFont="1" applyFill="1" applyBorder="1"/>
    <xf numFmtId="0" fontId="4" fillId="0" borderId="3" xfId="1" applyFont="1" applyFill="1" applyBorder="1"/>
    <xf numFmtId="49" fontId="4" fillId="0" borderId="3" xfId="1" applyNumberFormat="1" applyFont="1" applyFill="1" applyBorder="1" applyAlignment="1">
      <alignment wrapText="1"/>
    </xf>
    <xf numFmtId="49" fontId="4" fillId="0" borderId="4" xfId="1" applyNumberFormat="1" applyFont="1" applyFill="1" applyBorder="1"/>
    <xf numFmtId="49" fontId="4" fillId="0" borderId="0" xfId="1" applyNumberFormat="1" applyFont="1" applyFill="1" applyBorder="1"/>
    <xf numFmtId="1" fontId="4" fillId="0" borderId="0" xfId="1" applyNumberFormat="1" applyFont="1"/>
    <xf numFmtId="0" fontId="4" fillId="0" borderId="0" xfId="1" applyFont="1" applyFill="1" applyBorder="1"/>
    <xf numFmtId="0" fontId="4" fillId="0" borderId="0" xfId="1" applyFont="1" applyAlignment="1">
      <alignment wrapText="1"/>
    </xf>
    <xf numFmtId="0" fontId="5" fillId="0" borderId="0" xfId="0" applyFont="1"/>
    <xf numFmtId="0" fontId="1" fillId="0" borderId="0" xfId="1" applyFont="1"/>
    <xf numFmtId="3" fontId="1" fillId="0" borderId="0" xfId="1" applyNumberFormat="1" applyFont="1"/>
    <xf numFmtId="3" fontId="5" fillId="0" borderId="0" xfId="0" applyNumberFormat="1" applyFont="1"/>
    <xf numFmtId="1" fontId="0" fillId="0" borderId="0" xfId="0" applyNumberFormat="1"/>
    <xf numFmtId="4" fontId="4" fillId="0" borderId="4" xfId="1" applyNumberFormat="1" applyFont="1" applyBorder="1" applyAlignment="1">
      <alignment horizontal="right"/>
    </xf>
    <xf numFmtId="4" fontId="4" fillId="4" borderId="4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/>
    <xf numFmtId="1" fontId="6" fillId="0" borderId="0" xfId="0" applyNumberFormat="1" applyFont="1"/>
    <xf numFmtId="49" fontId="7" fillId="5" borderId="5" xfId="2" applyNumberFormat="1" applyFont="1" applyBorder="1"/>
    <xf numFmtId="49" fontId="7" fillId="5" borderId="5" xfId="2" applyNumberFormat="1" applyFont="1" applyBorder="1" applyAlignment="1">
      <alignment horizontal="right"/>
    </xf>
    <xf numFmtId="0" fontId="7" fillId="5" borderId="5" xfId="2" applyFont="1" applyBorder="1"/>
    <xf numFmtId="0" fontId="1" fillId="5" borderId="0" xfId="2" applyBorder="1"/>
    <xf numFmtId="49" fontId="1" fillId="5" borderId="0" xfId="2" applyNumberFormat="1" applyBorder="1" applyAlignment="1">
      <alignment horizontal="left"/>
    </xf>
    <xf numFmtId="0" fontId="1" fillId="5" borderId="0" xfId="2"/>
    <xf numFmtId="0" fontId="1" fillId="5" borderId="0" xfId="2" applyAlignment="1">
      <alignment horizontal="left"/>
    </xf>
    <xf numFmtId="3" fontId="1" fillId="5" borderId="0" xfId="2" applyNumberFormat="1"/>
    <xf numFmtId="3" fontId="1" fillId="5" borderId="0" xfId="2" applyNumberFormat="1" applyAlignment="1">
      <alignment horizontal="left"/>
    </xf>
    <xf numFmtId="164" fontId="1" fillId="5" borderId="0" xfId="2" applyNumberFormat="1"/>
    <xf numFmtId="0" fontId="7" fillId="5" borderId="6" xfId="2" applyFont="1" applyBorder="1"/>
    <xf numFmtId="1" fontId="7" fillId="5" borderId="6" xfId="2" applyNumberFormat="1" applyFont="1" applyBorder="1"/>
    <xf numFmtId="0" fontId="7" fillId="5" borderId="6" xfId="2" applyFont="1" applyBorder="1" applyAlignment="1">
      <alignment horizontal="left"/>
    </xf>
    <xf numFmtId="0" fontId="0" fillId="0" borderId="0" xfId="0" applyAlignment="1">
      <alignment horizontal="left"/>
    </xf>
    <xf numFmtId="49" fontId="1" fillId="5" borderId="0" xfId="2" applyNumberFormat="1" applyAlignment="1">
      <alignment horizontal="left"/>
    </xf>
    <xf numFmtId="3" fontId="1" fillId="5" borderId="0" xfId="2" applyNumberFormat="1" applyBorder="1"/>
    <xf numFmtId="3" fontId="9" fillId="5" borderId="0" xfId="2" applyNumberFormat="1" applyFont="1"/>
    <xf numFmtId="0" fontId="10" fillId="0" borderId="0" xfId="0" applyFont="1"/>
    <xf numFmtId="0" fontId="10" fillId="6" borderId="0" xfId="0" applyFont="1" applyFill="1"/>
    <xf numFmtId="0" fontId="9" fillId="5" borderId="5" xfId="2" applyFont="1" applyBorder="1"/>
    <xf numFmtId="164" fontId="9" fillId="5" borderId="5" xfId="2" applyNumberFormat="1" applyFont="1" applyBorder="1"/>
    <xf numFmtId="49" fontId="9" fillId="5" borderId="5" xfId="2" applyNumberFormat="1" applyFont="1" applyBorder="1" applyAlignment="1">
      <alignment horizontal="left"/>
    </xf>
    <xf numFmtId="0" fontId="11" fillId="0" borderId="0" xfId="0" applyFont="1"/>
    <xf numFmtId="2" fontId="10" fillId="0" borderId="0" xfId="0" applyNumberFormat="1" applyFont="1"/>
    <xf numFmtId="0" fontId="10" fillId="3" borderId="0" xfId="0" applyFont="1" applyFill="1"/>
    <xf numFmtId="49" fontId="3" fillId="0" borderId="3" xfId="1" applyNumberFormat="1" applyFont="1" applyBorder="1"/>
    <xf numFmtId="1" fontId="3" fillId="0" borderId="3" xfId="1" applyNumberFormat="1" applyFont="1" applyBorder="1"/>
    <xf numFmtId="0" fontId="3" fillId="0" borderId="3" xfId="1" applyFont="1" applyBorder="1"/>
    <xf numFmtId="49" fontId="3" fillId="0" borderId="3" xfId="1" applyNumberFormat="1" applyFont="1" applyBorder="1" applyAlignment="1">
      <alignment wrapText="1"/>
    </xf>
    <xf numFmtId="49" fontId="3" fillId="0" borderId="4" xfId="1" applyNumberFormat="1" applyFont="1" applyBorder="1"/>
    <xf numFmtId="49" fontId="3" fillId="0" borderId="3" xfId="1" applyNumberFormat="1" applyFont="1" applyFill="1" applyBorder="1"/>
    <xf numFmtId="1" fontId="3" fillId="0" borderId="3" xfId="1" applyNumberFormat="1" applyFont="1" applyFill="1" applyBorder="1"/>
    <xf numFmtId="0" fontId="3" fillId="0" borderId="3" xfId="1" applyFont="1" applyFill="1" applyBorder="1"/>
    <xf numFmtId="49" fontId="3" fillId="0" borderId="3" xfId="1" applyNumberFormat="1" applyFont="1" applyFill="1" applyBorder="1" applyAlignment="1">
      <alignment wrapText="1"/>
    </xf>
    <xf numFmtId="49" fontId="3" fillId="0" borderId="0" xfId="1" applyNumberFormat="1" applyFont="1" applyBorder="1"/>
    <xf numFmtId="49" fontId="3" fillId="4" borderId="3" xfId="1" applyNumberFormat="1" applyFont="1" applyFill="1" applyBorder="1"/>
    <xf numFmtId="1" fontId="3" fillId="4" borderId="3" xfId="1" applyNumberFormat="1" applyFont="1" applyFill="1" applyBorder="1"/>
    <xf numFmtId="0" fontId="3" fillId="4" borderId="3" xfId="1" applyFont="1" applyFill="1" applyBorder="1"/>
    <xf numFmtId="49" fontId="3" fillId="4" borderId="3" xfId="1" applyNumberFormat="1" applyFont="1" applyFill="1" applyBorder="1" applyAlignment="1">
      <alignment wrapText="1"/>
    </xf>
    <xf numFmtId="49" fontId="3" fillId="0" borderId="0" xfId="1" applyNumberFormat="1" applyFont="1" applyFill="1" applyBorder="1"/>
    <xf numFmtId="1" fontId="3" fillId="0" borderId="0" xfId="1" applyNumberFormat="1" applyFont="1" applyFill="1" applyBorder="1"/>
    <xf numFmtId="2" fontId="3" fillId="0" borderId="4" xfId="1" applyNumberFormat="1" applyFont="1" applyBorder="1" applyAlignment="1">
      <alignment horizontal="right"/>
    </xf>
    <xf numFmtId="49" fontId="3" fillId="4" borderId="4" xfId="1" applyNumberFormat="1" applyFont="1" applyFill="1" applyBorder="1"/>
    <xf numFmtId="2" fontId="3" fillId="4" borderId="4" xfId="1" applyNumberFormat="1" applyFont="1" applyFill="1" applyBorder="1" applyAlignment="1">
      <alignment horizontal="right"/>
    </xf>
    <xf numFmtId="49" fontId="3" fillId="0" borderId="4" xfId="1" applyNumberFormat="1" applyFont="1" applyFill="1" applyBorder="1"/>
    <xf numFmtId="2" fontId="3" fillId="0" borderId="4" xfId="1" applyNumberFormat="1" applyFont="1" applyFill="1" applyBorder="1" applyAlignment="1">
      <alignment horizontal="right"/>
    </xf>
    <xf numFmtId="2" fontId="11" fillId="0" borderId="0" xfId="0" applyNumberFormat="1" applyFont="1"/>
    <xf numFmtId="1" fontId="3" fillId="0" borderId="0" xfId="1" applyNumberFormat="1" applyFont="1"/>
    <xf numFmtId="0" fontId="3" fillId="0" borderId="0" xfId="1" applyFont="1" applyFill="1" applyBorder="1"/>
    <xf numFmtId="0" fontId="3" fillId="0" borderId="0" xfId="1" applyFont="1" applyAlignment="1">
      <alignment wrapText="1"/>
    </xf>
    <xf numFmtId="2" fontId="10" fillId="0" borderId="0" xfId="0" applyNumberFormat="1" applyFont="1" applyAlignment="1">
      <alignment horizontal="right"/>
    </xf>
    <xf numFmtId="0" fontId="0" fillId="5" borderId="0" xfId="2" applyFont="1"/>
    <xf numFmtId="49" fontId="0" fillId="0" borderId="0" xfId="0" applyNumberFormat="1"/>
  </cellXfs>
  <cellStyles count="3">
    <cellStyle name="20 % - Markeringsfarve3" xfId="2" builtinId="38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workbookViewId="0">
      <selection activeCell="H8" sqref="H8"/>
    </sheetView>
  </sheetViews>
  <sheetFormatPr defaultRowHeight="15"/>
  <cols>
    <col min="1" max="1" width="38.28515625" customWidth="1"/>
    <col min="2" max="2" width="11.140625" customWidth="1"/>
    <col min="3" max="3" width="10.7109375" customWidth="1"/>
  </cols>
  <sheetData>
    <row r="2" spans="1:12">
      <c r="A2" s="36" t="s">
        <v>1371</v>
      </c>
      <c r="B2" s="37">
        <v>2007</v>
      </c>
      <c r="C2" s="37">
        <v>2008</v>
      </c>
      <c r="D2" s="37">
        <v>2009</v>
      </c>
      <c r="E2" s="37">
        <v>2010</v>
      </c>
      <c r="F2" s="37" t="s">
        <v>1378</v>
      </c>
      <c r="G2" s="38"/>
      <c r="H2" s="88">
        <f>B2</f>
        <v>2007</v>
      </c>
      <c r="I2" s="88">
        <f t="shared" ref="I2:L2" si="0">C2</f>
        <v>2008</v>
      </c>
      <c r="J2" s="88">
        <f t="shared" si="0"/>
        <v>2009</v>
      </c>
      <c r="K2" s="88">
        <f t="shared" si="0"/>
        <v>2010</v>
      </c>
      <c r="L2" s="88" t="str">
        <f t="shared" si="0"/>
        <v>2011</v>
      </c>
    </row>
    <row r="3" spans="1:12">
      <c r="A3" s="39" t="s">
        <v>1372</v>
      </c>
      <c r="B3" s="54">
        <v>5611</v>
      </c>
      <c r="C3" s="54">
        <v>5586</v>
      </c>
      <c r="D3" s="54">
        <v>5185</v>
      </c>
      <c r="E3" s="54">
        <v>4925</v>
      </c>
      <c r="F3" s="51">
        <v>4146</v>
      </c>
      <c r="G3" s="40" t="s">
        <v>1368</v>
      </c>
      <c r="H3" s="1">
        <f>B3+B4</f>
        <v>13363</v>
      </c>
      <c r="I3" s="1">
        <f t="shared" ref="I3:L3" si="1">C3+C4</f>
        <v>13227</v>
      </c>
      <c r="J3" s="1">
        <f t="shared" si="1"/>
        <v>12316</v>
      </c>
      <c r="K3" s="1">
        <f t="shared" si="1"/>
        <v>12021</v>
      </c>
      <c r="L3" s="1">
        <f t="shared" si="1"/>
        <v>10881.762000000001</v>
      </c>
    </row>
    <row r="4" spans="1:12">
      <c r="A4" s="41" t="s">
        <v>1373</v>
      </c>
      <c r="B4" s="43">
        <v>7752</v>
      </c>
      <c r="C4" s="43">
        <v>7641</v>
      </c>
      <c r="D4" s="43">
        <v>7131</v>
      </c>
      <c r="E4" s="43">
        <v>7096</v>
      </c>
      <c r="F4" s="43">
        <f>SUM(F31,F32)</f>
        <v>6735.7620000000006</v>
      </c>
      <c r="G4" s="42" t="s">
        <v>1374</v>
      </c>
    </row>
    <row r="5" spans="1:12">
      <c r="A5" s="41" t="s">
        <v>1357</v>
      </c>
      <c r="B5" s="43">
        <v>2124</v>
      </c>
      <c r="C5" s="43">
        <v>2120</v>
      </c>
      <c r="D5" s="43">
        <v>2089</v>
      </c>
      <c r="E5" s="43">
        <v>1990</v>
      </c>
      <c r="F5" s="43">
        <v>1724</v>
      </c>
      <c r="G5" s="42" t="s">
        <v>1374</v>
      </c>
      <c r="H5" s="1">
        <f>B5</f>
        <v>2124</v>
      </c>
      <c r="I5" s="1">
        <f t="shared" ref="I5:L5" si="2">C5</f>
        <v>2120</v>
      </c>
      <c r="J5" s="1">
        <f t="shared" si="2"/>
        <v>2089</v>
      </c>
      <c r="K5" s="1">
        <f t="shared" si="2"/>
        <v>1990</v>
      </c>
      <c r="L5" s="1">
        <f t="shared" si="2"/>
        <v>1724</v>
      </c>
    </row>
    <row r="6" spans="1:12">
      <c r="A6" s="41" t="s">
        <v>1375</v>
      </c>
      <c r="B6" s="43">
        <v>498</v>
      </c>
      <c r="C6" s="43">
        <v>606</v>
      </c>
      <c r="D6" s="43">
        <v>639</v>
      </c>
      <c r="E6" s="43">
        <v>594</v>
      </c>
      <c r="F6" s="43">
        <v>640</v>
      </c>
      <c r="G6" s="44" t="s">
        <v>1374</v>
      </c>
      <c r="H6" s="1">
        <f>B6+B7</f>
        <v>1440</v>
      </c>
      <c r="I6" s="1">
        <f t="shared" ref="I6:L6" si="3">C6+C7</f>
        <v>1411</v>
      </c>
      <c r="J6" s="1">
        <f t="shared" si="3"/>
        <v>1451</v>
      </c>
      <c r="K6" s="1">
        <f t="shared" si="3"/>
        <v>1651</v>
      </c>
      <c r="L6" s="1">
        <f t="shared" si="3"/>
        <v>1614</v>
      </c>
    </row>
    <row r="7" spans="1:12">
      <c r="A7" s="41" t="s">
        <v>1376</v>
      </c>
      <c r="B7" s="52">
        <v>942</v>
      </c>
      <c r="C7" s="52">
        <v>805</v>
      </c>
      <c r="D7" s="52">
        <v>812</v>
      </c>
      <c r="E7" s="52">
        <v>1057</v>
      </c>
      <c r="F7" s="52">
        <v>974</v>
      </c>
      <c r="G7" s="44" t="s">
        <v>1368</v>
      </c>
    </row>
    <row r="8" spans="1:12" ht="15.75" thickBot="1">
      <c r="A8" s="46" t="s">
        <v>1002</v>
      </c>
      <c r="B8" s="47">
        <f>SUM(B7,B3:B7)</f>
        <v>17869</v>
      </c>
      <c r="C8" s="47">
        <f t="shared" ref="C8:F8" si="4">SUM(C7,C3:C7)</f>
        <v>17563</v>
      </c>
      <c r="D8" s="47">
        <f t="shared" si="4"/>
        <v>16668</v>
      </c>
      <c r="E8" s="47">
        <f t="shared" si="4"/>
        <v>16719</v>
      </c>
      <c r="F8" s="47">
        <f t="shared" si="4"/>
        <v>15193.762000000001</v>
      </c>
      <c r="G8" s="48" t="s">
        <v>1368</v>
      </c>
      <c r="H8" s="29">
        <f>B8-B7</f>
        <v>16927</v>
      </c>
      <c r="I8" s="29">
        <f t="shared" ref="I8:L8" si="5">C8-C7</f>
        <v>16758</v>
      </c>
      <c r="J8" s="29">
        <f t="shared" si="5"/>
        <v>15856</v>
      </c>
      <c r="K8" s="29">
        <f t="shared" si="5"/>
        <v>15662</v>
      </c>
      <c r="L8" s="29">
        <f t="shared" si="5"/>
        <v>14219.762000000001</v>
      </c>
    </row>
    <row r="9" spans="1:12" ht="15.75" thickTop="1">
      <c r="G9" s="49"/>
    </row>
    <row r="10" spans="1:12">
      <c r="G10" s="49"/>
    </row>
    <row r="11" spans="1:12">
      <c r="A11" s="36" t="s">
        <v>1377</v>
      </c>
      <c r="B11" s="37">
        <v>2007</v>
      </c>
      <c r="C11" s="37">
        <v>2008</v>
      </c>
      <c r="D11" s="37">
        <v>2009</v>
      </c>
      <c r="E11" s="37">
        <v>2010</v>
      </c>
      <c r="F11" s="37" t="s">
        <v>1378</v>
      </c>
      <c r="G11" s="38"/>
    </row>
    <row r="12" spans="1:12">
      <c r="A12" s="41" t="s">
        <v>1372</v>
      </c>
      <c r="B12" s="51">
        <v>11788</v>
      </c>
      <c r="C12" s="51">
        <v>11613</v>
      </c>
      <c r="D12" s="51">
        <v>11079</v>
      </c>
      <c r="E12" s="51">
        <v>10824</v>
      </c>
      <c r="F12" s="45">
        <v>10238</v>
      </c>
      <c r="G12" s="50" t="s">
        <v>851</v>
      </c>
    </row>
    <row r="13" spans="1:12">
      <c r="A13" s="41" t="s">
        <v>1373</v>
      </c>
      <c r="B13" s="45">
        <v>38498</v>
      </c>
      <c r="C13" s="45">
        <v>38185</v>
      </c>
      <c r="D13" s="45">
        <v>36273</v>
      </c>
      <c r="E13" s="45">
        <v>37445</v>
      </c>
      <c r="F13" s="45">
        <f>SUM(C22,C23)</f>
        <v>29114</v>
      </c>
      <c r="G13" s="50" t="s">
        <v>851</v>
      </c>
    </row>
    <row r="14" spans="1:12">
      <c r="A14" s="41" t="s">
        <v>1357</v>
      </c>
      <c r="B14" s="45">
        <v>4463</v>
      </c>
      <c r="C14" s="45">
        <v>4407</v>
      </c>
      <c r="D14" s="45">
        <v>4464</v>
      </c>
      <c r="E14" s="45">
        <v>4373</v>
      </c>
      <c r="F14" s="45">
        <v>4258</v>
      </c>
      <c r="G14" s="50" t="s">
        <v>851</v>
      </c>
    </row>
    <row r="15" spans="1:12">
      <c r="A15" s="41" t="s">
        <v>1375</v>
      </c>
      <c r="B15" s="45">
        <v>201283</v>
      </c>
      <c r="C15" s="45">
        <v>244806</v>
      </c>
      <c r="D15" s="45">
        <v>258122</v>
      </c>
      <c r="E15" s="45">
        <v>239969</v>
      </c>
      <c r="F15" s="45">
        <v>219585</v>
      </c>
      <c r="G15" s="50" t="s">
        <v>1367</v>
      </c>
    </row>
    <row r="16" spans="1:12">
      <c r="A16" s="55" t="s">
        <v>1358</v>
      </c>
      <c r="B16" s="56">
        <v>355990</v>
      </c>
      <c r="C16" s="56">
        <v>304468</v>
      </c>
      <c r="D16" s="56">
        <v>306938</v>
      </c>
      <c r="E16" s="56">
        <v>398763</v>
      </c>
      <c r="F16" s="56">
        <v>334082</v>
      </c>
      <c r="G16" s="57" t="s">
        <v>1367</v>
      </c>
    </row>
    <row r="18" spans="1:7">
      <c r="A18" s="41" t="s">
        <v>1383</v>
      </c>
    </row>
    <row r="19" spans="1:7">
      <c r="A19" s="87" t="s">
        <v>1384</v>
      </c>
    </row>
    <row r="21" spans="1:7">
      <c r="A21" t="s">
        <v>850</v>
      </c>
      <c r="C21" s="1">
        <v>10238</v>
      </c>
      <c r="D21" t="s">
        <v>851</v>
      </c>
    </row>
    <row r="22" spans="1:7">
      <c r="A22" t="s">
        <v>1003</v>
      </c>
      <c r="B22" t="s">
        <v>1004</v>
      </c>
      <c r="C22" s="1">
        <v>16218</v>
      </c>
      <c r="D22" t="s">
        <v>851</v>
      </c>
    </row>
    <row r="23" spans="1:7">
      <c r="A23" t="s">
        <v>1174</v>
      </c>
      <c r="C23" s="1">
        <v>12896</v>
      </c>
      <c r="D23" t="s">
        <v>851</v>
      </c>
    </row>
    <row r="24" spans="1:7">
      <c r="A24" t="s">
        <v>1357</v>
      </c>
      <c r="C24" s="1">
        <v>4258</v>
      </c>
      <c r="D24" t="s">
        <v>851</v>
      </c>
    </row>
    <row r="25" spans="1:7">
      <c r="A25" t="s">
        <v>1364</v>
      </c>
      <c r="B25" t="s">
        <v>1382</v>
      </c>
      <c r="C25" s="1"/>
    </row>
    <row r="26" spans="1:7">
      <c r="A26" t="s">
        <v>1358</v>
      </c>
      <c r="B26" t="s">
        <v>1363</v>
      </c>
    </row>
    <row r="31" spans="1:7">
      <c r="A31" t="s">
        <v>850</v>
      </c>
      <c r="C31" s="1">
        <v>10238</v>
      </c>
      <c r="D31" t="s">
        <v>851</v>
      </c>
      <c r="F31" s="1">
        <f>SUM(C31*0.405)</f>
        <v>4146.3900000000003</v>
      </c>
      <c r="G31" t="s">
        <v>1368</v>
      </c>
    </row>
    <row r="32" spans="1:7">
      <c r="A32" t="s">
        <v>1003</v>
      </c>
      <c r="B32" t="s">
        <v>1004</v>
      </c>
      <c r="C32" s="1">
        <v>12693</v>
      </c>
      <c r="D32" t="s">
        <v>851</v>
      </c>
      <c r="F32" s="1">
        <f>SUM(C32*0.204)</f>
        <v>2589.3719999999998</v>
      </c>
      <c r="G32" t="s">
        <v>1368</v>
      </c>
    </row>
    <row r="33" spans="1:7">
      <c r="A33" t="s">
        <v>1174</v>
      </c>
      <c r="C33" s="1">
        <v>12896</v>
      </c>
      <c r="D33" t="s">
        <v>851</v>
      </c>
      <c r="F33" s="1">
        <v>2866</v>
      </c>
      <c r="G33" t="s">
        <v>1368</v>
      </c>
    </row>
    <row r="34" spans="1:7">
      <c r="A34" t="s">
        <v>1357</v>
      </c>
      <c r="C34" s="1">
        <v>4258</v>
      </c>
      <c r="D34" t="s">
        <v>851</v>
      </c>
      <c r="F34" s="1">
        <f t="shared" ref="F34" si="6">SUM(C34*0.405)</f>
        <v>1724.49</v>
      </c>
      <c r="G34" t="s">
        <v>1368</v>
      </c>
    </row>
    <row r="35" spans="1:7">
      <c r="A35" t="s">
        <v>1364</v>
      </c>
      <c r="B35">
        <v>219585</v>
      </c>
      <c r="C35" s="1">
        <f>SUM(B35*11/1000)</f>
        <v>2415.4349999999999</v>
      </c>
      <c r="F35" s="1">
        <f>SUM(C35*0.265)</f>
        <v>640.09027500000002</v>
      </c>
      <c r="G35" t="s">
        <v>1368</v>
      </c>
    </row>
    <row r="36" spans="1:7">
      <c r="A36" t="s">
        <v>1369</v>
      </c>
      <c r="B36" s="1">
        <v>334082</v>
      </c>
      <c r="C36" s="1">
        <f>SUM(B36*11/1000)</f>
        <v>3674.902</v>
      </c>
      <c r="F36" s="1">
        <f>SUM(C36*0.265)</f>
        <v>973.84903000000008</v>
      </c>
      <c r="G36" t="s">
        <v>1368</v>
      </c>
    </row>
    <row r="54" spans="1:1">
      <c r="A54" s="41" t="s">
        <v>1379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4"/>
  <sheetViews>
    <sheetView topLeftCell="A164" workbookViewId="0">
      <selection activeCell="C434" sqref="C434"/>
    </sheetView>
  </sheetViews>
  <sheetFormatPr defaultRowHeight="15"/>
  <cols>
    <col min="1" max="1" width="29.5703125" bestFit="1" customWidth="1"/>
    <col min="2" max="2" width="17.7109375" bestFit="1" customWidth="1"/>
    <col min="3" max="3" width="21.28515625" bestFit="1" customWidth="1"/>
    <col min="4" max="4" width="27.5703125" bestFit="1" customWidth="1"/>
    <col min="5" max="5" width="13.7109375" bestFit="1" customWidth="1"/>
    <col min="6" max="6" width="16" bestFit="1" customWidth="1"/>
  </cols>
  <sheetData>
    <row r="1" spans="1:6">
      <c r="A1" t="s">
        <v>0</v>
      </c>
      <c r="B1" t="s">
        <v>1</v>
      </c>
      <c r="C1" t="s">
        <v>776</v>
      </c>
      <c r="D1" t="s">
        <v>2</v>
      </c>
      <c r="E1" t="s">
        <v>3</v>
      </c>
      <c r="F1" t="s">
        <v>4</v>
      </c>
    </row>
    <row r="2" spans="1:6">
      <c r="A2" t="s">
        <v>5</v>
      </c>
      <c r="B2" t="s">
        <v>6</v>
      </c>
      <c r="C2">
        <v>7191</v>
      </c>
      <c r="D2" t="s">
        <v>7</v>
      </c>
      <c r="E2" t="s">
        <v>8</v>
      </c>
      <c r="F2" t="s">
        <v>9</v>
      </c>
    </row>
    <row r="3" spans="1:6">
      <c r="A3" t="s">
        <v>10</v>
      </c>
      <c r="B3" t="s">
        <v>6</v>
      </c>
      <c r="C3">
        <v>2375</v>
      </c>
      <c r="D3" t="s">
        <v>11</v>
      </c>
      <c r="E3" t="s">
        <v>8</v>
      </c>
      <c r="F3" t="s">
        <v>9</v>
      </c>
    </row>
    <row r="4" spans="1:6">
      <c r="A4" t="s">
        <v>12</v>
      </c>
      <c r="B4" t="s">
        <v>6</v>
      </c>
      <c r="C4">
        <v>5213</v>
      </c>
      <c r="D4" t="s">
        <v>13</v>
      </c>
      <c r="E4" t="s">
        <v>8</v>
      </c>
      <c r="F4" t="s">
        <v>9</v>
      </c>
    </row>
    <row r="5" spans="1:6">
      <c r="A5" t="s">
        <v>14</v>
      </c>
      <c r="B5" t="s">
        <v>6</v>
      </c>
      <c r="C5">
        <v>6938</v>
      </c>
      <c r="D5" t="s">
        <v>15</v>
      </c>
      <c r="E5" t="s">
        <v>8</v>
      </c>
      <c r="F5" t="s">
        <v>9</v>
      </c>
    </row>
    <row r="6" spans="1:6">
      <c r="A6" t="s">
        <v>16</v>
      </c>
      <c r="B6" t="s">
        <v>6</v>
      </c>
      <c r="C6">
        <v>4554</v>
      </c>
      <c r="D6" t="s">
        <v>17</v>
      </c>
      <c r="E6" t="s">
        <v>8</v>
      </c>
      <c r="F6" t="s">
        <v>9</v>
      </c>
    </row>
    <row r="7" spans="1:6">
      <c r="A7" t="s">
        <v>18</v>
      </c>
      <c r="B7" t="s">
        <v>6</v>
      </c>
      <c r="C7">
        <v>4157</v>
      </c>
      <c r="D7" t="s">
        <v>19</v>
      </c>
      <c r="E7" t="s">
        <v>8</v>
      </c>
      <c r="F7" t="s">
        <v>9</v>
      </c>
    </row>
    <row r="8" spans="1:6">
      <c r="A8" t="s">
        <v>20</v>
      </c>
      <c r="B8" t="s">
        <v>6</v>
      </c>
      <c r="C8">
        <v>6134</v>
      </c>
      <c r="D8" t="s">
        <v>21</v>
      </c>
      <c r="E8" t="s">
        <v>8</v>
      </c>
      <c r="F8" t="s">
        <v>9</v>
      </c>
    </row>
    <row r="9" spans="1:6">
      <c r="A9" t="s">
        <v>22</v>
      </c>
      <c r="B9" t="s">
        <v>6</v>
      </c>
      <c r="C9">
        <v>5622</v>
      </c>
      <c r="D9" t="s">
        <v>23</v>
      </c>
      <c r="E9" t="s">
        <v>8</v>
      </c>
      <c r="F9" t="s">
        <v>9</v>
      </c>
    </row>
    <row r="10" spans="1:6">
      <c r="A10" t="s">
        <v>24</v>
      </c>
      <c r="B10" t="s">
        <v>6</v>
      </c>
      <c r="C10">
        <v>6805</v>
      </c>
      <c r="D10" t="s">
        <v>25</v>
      </c>
      <c r="E10" t="s">
        <v>8</v>
      </c>
      <c r="F10" t="s">
        <v>9</v>
      </c>
    </row>
    <row r="11" spans="1:6">
      <c r="A11" t="s">
        <v>26</v>
      </c>
      <c r="B11" t="s">
        <v>6</v>
      </c>
      <c r="C11">
        <v>7034</v>
      </c>
      <c r="D11" t="s">
        <v>27</v>
      </c>
      <c r="E11" t="s">
        <v>8</v>
      </c>
      <c r="F11" t="s">
        <v>9</v>
      </c>
    </row>
    <row r="12" spans="1:6">
      <c r="A12" t="s">
        <v>28</v>
      </c>
      <c r="B12" t="s">
        <v>6</v>
      </c>
      <c r="C12">
        <v>6408</v>
      </c>
      <c r="D12" t="s">
        <v>29</v>
      </c>
      <c r="E12" t="s">
        <v>8</v>
      </c>
      <c r="F12" t="s">
        <v>9</v>
      </c>
    </row>
    <row r="13" spans="1:6">
      <c r="A13" t="s">
        <v>30</v>
      </c>
      <c r="B13" t="s">
        <v>6</v>
      </c>
      <c r="C13">
        <v>6151</v>
      </c>
      <c r="D13" t="s">
        <v>31</v>
      </c>
      <c r="E13" t="s">
        <v>8</v>
      </c>
      <c r="F13" t="s">
        <v>9</v>
      </c>
    </row>
    <row r="14" spans="1:6">
      <c r="A14" t="s">
        <v>32</v>
      </c>
      <c r="B14" t="s">
        <v>6</v>
      </c>
      <c r="C14">
        <v>7432</v>
      </c>
      <c r="D14" t="s">
        <v>33</v>
      </c>
      <c r="E14" t="s">
        <v>8</v>
      </c>
      <c r="F14" t="s">
        <v>9</v>
      </c>
    </row>
    <row r="15" spans="1:6">
      <c r="A15" t="s">
        <v>34</v>
      </c>
      <c r="B15" t="s">
        <v>6</v>
      </c>
      <c r="C15">
        <v>8629</v>
      </c>
      <c r="D15" t="s">
        <v>35</v>
      </c>
      <c r="E15" t="s">
        <v>8</v>
      </c>
      <c r="F15" t="s">
        <v>9</v>
      </c>
    </row>
    <row r="16" spans="1:6">
      <c r="A16" t="s">
        <v>36</v>
      </c>
      <c r="B16" t="s">
        <v>6</v>
      </c>
      <c r="C16">
        <v>5275</v>
      </c>
      <c r="D16" t="s">
        <v>37</v>
      </c>
      <c r="E16" t="s">
        <v>8</v>
      </c>
      <c r="F16" t="s">
        <v>9</v>
      </c>
    </row>
    <row r="17" spans="1:6">
      <c r="A17" t="s">
        <v>38</v>
      </c>
      <c r="B17" t="s">
        <v>6</v>
      </c>
      <c r="C17">
        <v>9288</v>
      </c>
      <c r="D17" t="s">
        <v>39</v>
      </c>
      <c r="E17" t="s">
        <v>8</v>
      </c>
      <c r="F17" t="s">
        <v>9</v>
      </c>
    </row>
    <row r="18" spans="1:6">
      <c r="A18" t="s">
        <v>40</v>
      </c>
      <c r="B18" t="s">
        <v>6</v>
      </c>
      <c r="C18">
        <v>4990</v>
      </c>
      <c r="D18" t="s">
        <v>41</v>
      </c>
      <c r="E18" t="s">
        <v>8</v>
      </c>
      <c r="F18" t="s">
        <v>9</v>
      </c>
    </row>
    <row r="19" spans="1:6">
      <c r="A19" t="s">
        <v>42</v>
      </c>
      <c r="B19" t="s">
        <v>6</v>
      </c>
      <c r="C19">
        <v>6691</v>
      </c>
      <c r="D19" t="s">
        <v>43</v>
      </c>
      <c r="E19" t="s">
        <v>8</v>
      </c>
      <c r="F19" t="s">
        <v>9</v>
      </c>
    </row>
    <row r="20" spans="1:6">
      <c r="A20" t="s">
        <v>44</v>
      </c>
      <c r="B20" t="s">
        <v>6</v>
      </c>
      <c r="C20">
        <v>4900</v>
      </c>
      <c r="D20" t="s">
        <v>45</v>
      </c>
      <c r="E20" t="s">
        <v>8</v>
      </c>
      <c r="F20" t="s">
        <v>9</v>
      </c>
    </row>
    <row r="21" spans="1:6">
      <c r="A21" t="s">
        <v>46</v>
      </c>
      <c r="B21" t="s">
        <v>6</v>
      </c>
      <c r="C21">
        <v>6454</v>
      </c>
      <c r="D21" t="s">
        <v>47</v>
      </c>
      <c r="E21" t="s">
        <v>8</v>
      </c>
      <c r="F21" t="s">
        <v>9</v>
      </c>
    </row>
    <row r="22" spans="1:6">
      <c r="A22" t="s">
        <v>48</v>
      </c>
      <c r="B22" t="s">
        <v>6</v>
      </c>
      <c r="C22">
        <v>3739</v>
      </c>
      <c r="D22" t="s">
        <v>49</v>
      </c>
      <c r="E22" t="s">
        <v>8</v>
      </c>
      <c r="F22" t="s">
        <v>9</v>
      </c>
    </row>
    <row r="23" spans="1:6">
      <c r="A23" t="s">
        <v>50</v>
      </c>
      <c r="B23" t="s">
        <v>6</v>
      </c>
      <c r="C23">
        <v>5566</v>
      </c>
      <c r="D23" t="s">
        <v>51</v>
      </c>
      <c r="E23" t="s">
        <v>8</v>
      </c>
      <c r="F23" t="s">
        <v>9</v>
      </c>
    </row>
    <row r="24" spans="1:6">
      <c r="A24" t="s">
        <v>52</v>
      </c>
      <c r="B24" t="s">
        <v>6</v>
      </c>
      <c r="C24">
        <v>9627</v>
      </c>
      <c r="D24" t="s">
        <v>53</v>
      </c>
      <c r="E24" t="s">
        <v>8</v>
      </c>
      <c r="F24" t="s">
        <v>9</v>
      </c>
    </row>
    <row r="25" spans="1:6">
      <c r="A25" t="s">
        <v>54</v>
      </c>
      <c r="B25" t="s">
        <v>6</v>
      </c>
      <c r="C25">
        <v>15610</v>
      </c>
      <c r="D25" t="s">
        <v>55</v>
      </c>
      <c r="E25" t="s">
        <v>8</v>
      </c>
      <c r="F25" t="s">
        <v>9</v>
      </c>
    </row>
    <row r="26" spans="1:6">
      <c r="A26" t="s">
        <v>56</v>
      </c>
      <c r="B26" t="s">
        <v>6</v>
      </c>
      <c r="C26">
        <v>1339</v>
      </c>
      <c r="D26" t="s">
        <v>57</v>
      </c>
      <c r="E26" t="s">
        <v>58</v>
      </c>
      <c r="F26" t="s">
        <v>59</v>
      </c>
    </row>
    <row r="27" spans="1:6">
      <c r="A27" t="s">
        <v>60</v>
      </c>
      <c r="B27" t="s">
        <v>6</v>
      </c>
      <c r="C27">
        <v>29790</v>
      </c>
      <c r="D27" t="s">
        <v>61</v>
      </c>
      <c r="E27" t="s">
        <v>8</v>
      </c>
      <c r="F27" t="s">
        <v>9</v>
      </c>
    </row>
    <row r="28" spans="1:6">
      <c r="A28" t="s">
        <v>62</v>
      </c>
      <c r="B28" t="s">
        <v>6</v>
      </c>
      <c r="C28">
        <v>2820</v>
      </c>
      <c r="D28" t="s">
        <v>63</v>
      </c>
      <c r="E28" t="s">
        <v>64</v>
      </c>
      <c r="F28" t="s">
        <v>65</v>
      </c>
    </row>
    <row r="29" spans="1:6">
      <c r="A29" t="s">
        <v>66</v>
      </c>
      <c r="B29" t="s">
        <v>6</v>
      </c>
      <c r="C29">
        <v>9911</v>
      </c>
      <c r="D29" t="s">
        <v>67</v>
      </c>
      <c r="E29" t="s">
        <v>8</v>
      </c>
      <c r="F29" t="s">
        <v>9</v>
      </c>
    </row>
    <row r="30" spans="1:6">
      <c r="A30" t="s">
        <v>68</v>
      </c>
      <c r="B30" t="s">
        <v>6</v>
      </c>
      <c r="C30">
        <v>2121</v>
      </c>
      <c r="D30" t="s">
        <v>69</v>
      </c>
      <c r="E30" t="s">
        <v>8</v>
      </c>
      <c r="F30" t="s">
        <v>9</v>
      </c>
    </row>
    <row r="31" spans="1:6">
      <c r="A31" t="s">
        <v>70</v>
      </c>
      <c r="B31" t="s">
        <v>6</v>
      </c>
      <c r="C31">
        <v>81686</v>
      </c>
      <c r="D31" t="s">
        <v>71</v>
      </c>
      <c r="E31" t="s">
        <v>8</v>
      </c>
      <c r="F31" t="s">
        <v>9</v>
      </c>
    </row>
    <row r="32" spans="1:6">
      <c r="A32" t="s">
        <v>72</v>
      </c>
      <c r="B32" t="s">
        <v>6</v>
      </c>
      <c r="C32">
        <v>1342</v>
      </c>
      <c r="D32" t="s">
        <v>73</v>
      </c>
      <c r="E32" t="s">
        <v>8</v>
      </c>
      <c r="F32" t="s">
        <v>9</v>
      </c>
    </row>
    <row r="33" spans="1:6">
      <c r="A33" t="s">
        <v>74</v>
      </c>
      <c r="B33" t="s">
        <v>6</v>
      </c>
      <c r="C33">
        <v>864</v>
      </c>
      <c r="D33" t="s">
        <v>75</v>
      </c>
      <c r="E33" t="s">
        <v>8</v>
      </c>
      <c r="F33" t="s">
        <v>9</v>
      </c>
    </row>
    <row r="34" spans="1:6">
      <c r="A34" t="s">
        <v>76</v>
      </c>
      <c r="B34" t="s">
        <v>6</v>
      </c>
      <c r="C34">
        <v>6987</v>
      </c>
      <c r="D34" t="s">
        <v>77</v>
      </c>
      <c r="E34" t="s">
        <v>78</v>
      </c>
      <c r="F34" t="s">
        <v>79</v>
      </c>
    </row>
    <row r="35" spans="1:6">
      <c r="A35" t="s">
        <v>80</v>
      </c>
      <c r="B35" t="s">
        <v>6</v>
      </c>
      <c r="C35">
        <v>40350</v>
      </c>
      <c r="D35" t="s">
        <v>81</v>
      </c>
      <c r="E35" t="s">
        <v>8</v>
      </c>
      <c r="F35" t="s">
        <v>9</v>
      </c>
    </row>
    <row r="36" spans="1:6">
      <c r="A36" t="s">
        <v>82</v>
      </c>
      <c r="B36" t="s">
        <v>6</v>
      </c>
      <c r="C36">
        <v>3382</v>
      </c>
      <c r="D36" t="s">
        <v>83</v>
      </c>
      <c r="E36" t="s">
        <v>8</v>
      </c>
      <c r="F36" t="s">
        <v>9</v>
      </c>
    </row>
    <row r="37" spans="1:6">
      <c r="A37" t="s">
        <v>84</v>
      </c>
      <c r="B37" t="s">
        <v>6</v>
      </c>
      <c r="C37">
        <v>3304</v>
      </c>
      <c r="D37" t="s">
        <v>85</v>
      </c>
      <c r="E37" t="s">
        <v>8</v>
      </c>
      <c r="F37" t="s">
        <v>9</v>
      </c>
    </row>
    <row r="38" spans="1:6">
      <c r="A38" t="s">
        <v>86</v>
      </c>
      <c r="B38" t="s">
        <v>6</v>
      </c>
      <c r="C38">
        <v>18320</v>
      </c>
      <c r="D38" t="s">
        <v>87</v>
      </c>
      <c r="E38" t="s">
        <v>8</v>
      </c>
      <c r="F38" t="s">
        <v>9</v>
      </c>
    </row>
    <row r="39" spans="1:6">
      <c r="A39" t="s">
        <v>88</v>
      </c>
      <c r="B39" t="s">
        <v>6</v>
      </c>
      <c r="C39">
        <v>36472</v>
      </c>
      <c r="D39" t="s">
        <v>89</v>
      </c>
      <c r="E39" t="s">
        <v>64</v>
      </c>
      <c r="F39" t="s">
        <v>65</v>
      </c>
    </row>
    <row r="40" spans="1:6">
      <c r="A40" t="s">
        <v>90</v>
      </c>
      <c r="B40" t="s">
        <v>6</v>
      </c>
      <c r="C40">
        <v>18663</v>
      </c>
      <c r="D40" t="s">
        <v>91</v>
      </c>
      <c r="E40" t="s">
        <v>8</v>
      </c>
      <c r="F40" t="s">
        <v>9</v>
      </c>
    </row>
    <row r="41" spans="1:6">
      <c r="A41" t="s">
        <v>92</v>
      </c>
      <c r="B41" t="s">
        <v>6</v>
      </c>
      <c r="C41">
        <v>0</v>
      </c>
      <c r="D41" t="s">
        <v>93</v>
      </c>
      <c r="E41" t="s">
        <v>8</v>
      </c>
      <c r="F41" t="s">
        <v>9</v>
      </c>
    </row>
    <row r="42" spans="1:6">
      <c r="A42" t="s">
        <v>94</v>
      </c>
      <c r="B42" t="s">
        <v>6</v>
      </c>
      <c r="C42">
        <v>17734</v>
      </c>
      <c r="D42" t="s">
        <v>95</v>
      </c>
      <c r="E42" t="s">
        <v>8</v>
      </c>
      <c r="F42" t="s">
        <v>9</v>
      </c>
    </row>
    <row r="43" spans="1:6">
      <c r="A43" t="s">
        <v>96</v>
      </c>
      <c r="B43" t="s">
        <v>6</v>
      </c>
      <c r="C43">
        <v>5403</v>
      </c>
      <c r="D43" t="s">
        <v>97</v>
      </c>
      <c r="E43" t="s">
        <v>8</v>
      </c>
      <c r="F43" t="s">
        <v>9</v>
      </c>
    </row>
    <row r="44" spans="1:6">
      <c r="A44" t="s">
        <v>98</v>
      </c>
      <c r="B44" t="s">
        <v>6</v>
      </c>
      <c r="C44">
        <v>9658</v>
      </c>
      <c r="D44" t="s">
        <v>99</v>
      </c>
      <c r="E44" t="s">
        <v>8</v>
      </c>
      <c r="F44" t="s">
        <v>9</v>
      </c>
    </row>
    <row r="45" spans="1:6">
      <c r="A45" t="s">
        <v>100</v>
      </c>
      <c r="B45" t="s">
        <v>6</v>
      </c>
      <c r="C45">
        <v>10716</v>
      </c>
      <c r="D45" t="s">
        <v>101</v>
      </c>
      <c r="E45" t="s">
        <v>8</v>
      </c>
      <c r="F45" t="s">
        <v>9</v>
      </c>
    </row>
    <row r="46" spans="1:6">
      <c r="A46" t="s">
        <v>102</v>
      </c>
      <c r="B46" t="s">
        <v>6</v>
      </c>
      <c r="C46">
        <v>10781</v>
      </c>
      <c r="D46" t="s">
        <v>103</v>
      </c>
      <c r="E46" t="s">
        <v>8</v>
      </c>
      <c r="F46" t="s">
        <v>9</v>
      </c>
    </row>
    <row r="47" spans="1:6">
      <c r="A47" t="s">
        <v>104</v>
      </c>
      <c r="B47" t="s">
        <v>6</v>
      </c>
      <c r="C47">
        <v>35506</v>
      </c>
      <c r="D47" t="s">
        <v>105</v>
      </c>
      <c r="E47" t="s">
        <v>8</v>
      </c>
      <c r="F47" t="s">
        <v>9</v>
      </c>
    </row>
    <row r="48" spans="1:6">
      <c r="A48" t="s">
        <v>106</v>
      </c>
      <c r="B48" t="s">
        <v>6</v>
      </c>
      <c r="C48">
        <v>14795</v>
      </c>
      <c r="D48" t="s">
        <v>107</v>
      </c>
      <c r="E48" t="s">
        <v>8</v>
      </c>
      <c r="F48" t="s">
        <v>9</v>
      </c>
    </row>
    <row r="49" spans="1:6">
      <c r="A49" t="s">
        <v>108</v>
      </c>
      <c r="B49" t="s">
        <v>6</v>
      </c>
      <c r="C49">
        <v>503</v>
      </c>
      <c r="D49" t="s">
        <v>109</v>
      </c>
      <c r="E49" t="s">
        <v>8</v>
      </c>
      <c r="F49" t="s">
        <v>9</v>
      </c>
    </row>
    <row r="50" spans="1:6">
      <c r="A50" t="s">
        <v>110</v>
      </c>
      <c r="B50" t="s">
        <v>6</v>
      </c>
      <c r="C50">
        <v>410</v>
      </c>
      <c r="D50" t="s">
        <v>111</v>
      </c>
      <c r="E50" t="s">
        <v>8</v>
      </c>
      <c r="F50" t="s">
        <v>9</v>
      </c>
    </row>
    <row r="51" spans="1:6">
      <c r="A51" t="s">
        <v>112</v>
      </c>
      <c r="B51" t="s">
        <v>6</v>
      </c>
      <c r="C51">
        <v>18411</v>
      </c>
      <c r="D51" t="s">
        <v>113</v>
      </c>
      <c r="E51" t="s">
        <v>8</v>
      </c>
      <c r="F51" t="s">
        <v>9</v>
      </c>
    </row>
    <row r="52" spans="1:6">
      <c r="A52" t="s">
        <v>114</v>
      </c>
      <c r="B52" t="s">
        <v>6</v>
      </c>
      <c r="C52">
        <v>193</v>
      </c>
      <c r="D52" t="s">
        <v>115</v>
      </c>
      <c r="E52" t="s">
        <v>8</v>
      </c>
      <c r="F52" t="s">
        <v>9</v>
      </c>
    </row>
    <row r="53" spans="1:6">
      <c r="A53" t="s">
        <v>116</v>
      </c>
      <c r="B53" t="s">
        <v>6</v>
      </c>
      <c r="C53">
        <v>33899</v>
      </c>
      <c r="D53" t="s">
        <v>117</v>
      </c>
      <c r="E53" t="s">
        <v>8</v>
      </c>
      <c r="F53" t="s">
        <v>9</v>
      </c>
    </row>
    <row r="54" spans="1:6">
      <c r="A54" t="s">
        <v>118</v>
      </c>
      <c r="B54" t="s">
        <v>6</v>
      </c>
      <c r="C54">
        <v>34261</v>
      </c>
      <c r="D54" t="s">
        <v>119</v>
      </c>
      <c r="E54" t="s">
        <v>8</v>
      </c>
      <c r="F54" t="s">
        <v>9</v>
      </c>
    </row>
    <row r="55" spans="1:6">
      <c r="A55" t="s">
        <v>120</v>
      </c>
      <c r="B55" t="s">
        <v>6</v>
      </c>
      <c r="C55">
        <v>4613</v>
      </c>
      <c r="D55" t="s">
        <v>121</v>
      </c>
      <c r="E55" t="s">
        <v>8</v>
      </c>
      <c r="F55" t="s">
        <v>9</v>
      </c>
    </row>
    <row r="56" spans="1:6">
      <c r="A56" t="s">
        <v>122</v>
      </c>
      <c r="B56" t="s">
        <v>6</v>
      </c>
      <c r="C56">
        <v>7371</v>
      </c>
      <c r="D56" t="s">
        <v>123</v>
      </c>
      <c r="E56" t="s">
        <v>8</v>
      </c>
      <c r="F56" t="s">
        <v>9</v>
      </c>
    </row>
    <row r="57" spans="1:6">
      <c r="A57" t="s">
        <v>124</v>
      </c>
      <c r="B57" t="s">
        <v>6</v>
      </c>
      <c r="C57">
        <v>2139</v>
      </c>
      <c r="D57" t="s">
        <v>11</v>
      </c>
      <c r="E57" t="s">
        <v>8</v>
      </c>
      <c r="F57" t="s">
        <v>9</v>
      </c>
    </row>
    <row r="58" spans="1:6">
      <c r="A58" t="s">
        <v>125</v>
      </c>
      <c r="B58" t="s">
        <v>6</v>
      </c>
      <c r="C58">
        <v>7564</v>
      </c>
      <c r="D58" t="s">
        <v>126</v>
      </c>
      <c r="E58" t="s">
        <v>8</v>
      </c>
      <c r="F58" t="s">
        <v>9</v>
      </c>
    </row>
    <row r="59" spans="1:6">
      <c r="A59" t="s">
        <v>127</v>
      </c>
      <c r="B59" t="s">
        <v>6</v>
      </c>
      <c r="C59">
        <v>6732</v>
      </c>
      <c r="D59" t="s">
        <v>128</v>
      </c>
      <c r="E59" t="s">
        <v>8</v>
      </c>
      <c r="F59" t="s">
        <v>9</v>
      </c>
    </row>
    <row r="60" spans="1:6">
      <c r="A60" t="s">
        <v>129</v>
      </c>
      <c r="B60" t="s">
        <v>6</v>
      </c>
      <c r="C60">
        <v>42865</v>
      </c>
      <c r="D60" t="s">
        <v>130</v>
      </c>
      <c r="E60" t="s">
        <v>8</v>
      </c>
      <c r="F60" t="s">
        <v>9</v>
      </c>
    </row>
    <row r="61" spans="1:6">
      <c r="A61" t="s">
        <v>131</v>
      </c>
      <c r="B61" t="s">
        <v>6</v>
      </c>
      <c r="C61">
        <v>13874</v>
      </c>
      <c r="D61" t="s">
        <v>132</v>
      </c>
      <c r="E61" t="s">
        <v>8</v>
      </c>
      <c r="F61" t="s">
        <v>9</v>
      </c>
    </row>
    <row r="62" spans="1:6">
      <c r="A62" t="s">
        <v>133</v>
      </c>
      <c r="B62" t="s">
        <v>6</v>
      </c>
      <c r="C62">
        <v>0</v>
      </c>
      <c r="D62" t="s">
        <v>134</v>
      </c>
      <c r="E62" t="s">
        <v>8</v>
      </c>
      <c r="F62" t="s">
        <v>9</v>
      </c>
    </row>
    <row r="63" spans="1:6">
      <c r="A63" t="s">
        <v>135</v>
      </c>
      <c r="B63" t="s">
        <v>6</v>
      </c>
      <c r="C63">
        <v>3202</v>
      </c>
      <c r="D63" t="s">
        <v>136</v>
      </c>
      <c r="E63" t="s">
        <v>8</v>
      </c>
      <c r="F63" t="s">
        <v>9</v>
      </c>
    </row>
    <row r="64" spans="1:6">
      <c r="A64" t="s">
        <v>137</v>
      </c>
      <c r="B64" t="s">
        <v>6</v>
      </c>
      <c r="C64">
        <v>21303</v>
      </c>
      <c r="D64" t="s">
        <v>138</v>
      </c>
      <c r="E64" t="s">
        <v>8</v>
      </c>
      <c r="F64" t="s">
        <v>9</v>
      </c>
    </row>
    <row r="65" spans="1:6">
      <c r="A65" t="s">
        <v>139</v>
      </c>
      <c r="B65" t="s">
        <v>6</v>
      </c>
      <c r="C65">
        <v>29024</v>
      </c>
      <c r="D65" t="s">
        <v>140</v>
      </c>
      <c r="E65" t="s">
        <v>8</v>
      </c>
      <c r="F65" t="s">
        <v>9</v>
      </c>
    </row>
    <row r="66" spans="1:6">
      <c r="A66" t="s">
        <v>141</v>
      </c>
      <c r="B66" t="s">
        <v>6</v>
      </c>
      <c r="C66">
        <v>50</v>
      </c>
      <c r="D66" t="s">
        <v>142</v>
      </c>
      <c r="E66" t="s">
        <v>8</v>
      </c>
      <c r="F66" t="s">
        <v>9</v>
      </c>
    </row>
    <row r="67" spans="1:6">
      <c r="A67" t="s">
        <v>143</v>
      </c>
      <c r="B67" t="s">
        <v>6</v>
      </c>
      <c r="C67">
        <v>4402</v>
      </c>
      <c r="D67" t="s">
        <v>144</v>
      </c>
      <c r="E67" t="s">
        <v>8</v>
      </c>
      <c r="F67" t="s">
        <v>9</v>
      </c>
    </row>
    <row r="68" spans="1:6">
      <c r="A68" t="s">
        <v>145</v>
      </c>
      <c r="B68" t="s">
        <v>6</v>
      </c>
      <c r="C68">
        <v>1659</v>
      </c>
      <c r="D68" t="s">
        <v>146</v>
      </c>
      <c r="E68" t="s">
        <v>8</v>
      </c>
      <c r="F68" t="s">
        <v>9</v>
      </c>
    </row>
    <row r="69" spans="1:6">
      <c r="A69" t="s">
        <v>147</v>
      </c>
      <c r="B69" t="s">
        <v>6</v>
      </c>
      <c r="C69">
        <v>36705</v>
      </c>
      <c r="D69" t="s">
        <v>146</v>
      </c>
      <c r="E69" t="s">
        <v>8</v>
      </c>
      <c r="F69" t="s">
        <v>9</v>
      </c>
    </row>
    <row r="70" spans="1:6">
      <c r="A70" t="s">
        <v>148</v>
      </c>
      <c r="B70" t="s">
        <v>6</v>
      </c>
      <c r="C70">
        <v>1006</v>
      </c>
      <c r="D70" t="s">
        <v>149</v>
      </c>
      <c r="E70" t="s">
        <v>8</v>
      </c>
      <c r="F70" t="s">
        <v>9</v>
      </c>
    </row>
    <row r="71" spans="1:6">
      <c r="A71" t="s">
        <v>150</v>
      </c>
      <c r="B71" t="s">
        <v>6</v>
      </c>
      <c r="C71">
        <v>1933</v>
      </c>
      <c r="D71" t="s">
        <v>151</v>
      </c>
      <c r="E71" t="s">
        <v>8</v>
      </c>
      <c r="F71" t="s">
        <v>9</v>
      </c>
    </row>
    <row r="72" spans="1:6">
      <c r="A72" t="s">
        <v>152</v>
      </c>
      <c r="B72" t="s">
        <v>6</v>
      </c>
      <c r="C72">
        <v>0</v>
      </c>
      <c r="D72" t="s">
        <v>153</v>
      </c>
      <c r="E72" t="s">
        <v>8</v>
      </c>
      <c r="F72" t="s">
        <v>9</v>
      </c>
    </row>
    <row r="73" spans="1:6">
      <c r="A73" t="s">
        <v>154</v>
      </c>
      <c r="B73" t="s">
        <v>6</v>
      </c>
      <c r="C73">
        <v>22769</v>
      </c>
      <c r="D73" t="s">
        <v>155</v>
      </c>
      <c r="E73" t="s">
        <v>8</v>
      </c>
      <c r="F73" t="s">
        <v>9</v>
      </c>
    </row>
    <row r="74" spans="1:6">
      <c r="A74" t="s">
        <v>156</v>
      </c>
      <c r="B74" t="s">
        <v>6</v>
      </c>
      <c r="C74">
        <v>1730</v>
      </c>
      <c r="D74" t="s">
        <v>157</v>
      </c>
      <c r="E74" t="s">
        <v>8</v>
      </c>
      <c r="F74" t="s">
        <v>9</v>
      </c>
    </row>
    <row r="75" spans="1:6">
      <c r="A75" t="s">
        <v>158</v>
      </c>
      <c r="B75" t="s">
        <v>6</v>
      </c>
      <c r="C75">
        <v>6478</v>
      </c>
      <c r="D75" t="s">
        <v>159</v>
      </c>
      <c r="E75" t="s">
        <v>8</v>
      </c>
      <c r="F75" t="s">
        <v>9</v>
      </c>
    </row>
    <row r="76" spans="1:6">
      <c r="A76" t="s">
        <v>160</v>
      </c>
      <c r="B76" t="s">
        <v>6</v>
      </c>
      <c r="C76">
        <v>38228</v>
      </c>
      <c r="D76" t="s">
        <v>161</v>
      </c>
      <c r="E76" t="s">
        <v>8</v>
      </c>
      <c r="F76" t="s">
        <v>9</v>
      </c>
    </row>
    <row r="77" spans="1:6">
      <c r="A77" t="s">
        <v>162</v>
      </c>
      <c r="B77" t="s">
        <v>6</v>
      </c>
      <c r="C77">
        <v>13057</v>
      </c>
      <c r="D77" t="s">
        <v>163</v>
      </c>
      <c r="E77" t="s">
        <v>8</v>
      </c>
      <c r="F77" t="s">
        <v>9</v>
      </c>
    </row>
    <row r="78" spans="1:6">
      <c r="A78" t="s">
        <v>164</v>
      </c>
      <c r="B78" t="s">
        <v>6</v>
      </c>
      <c r="C78">
        <v>5758</v>
      </c>
      <c r="D78" t="s">
        <v>165</v>
      </c>
      <c r="E78" t="s">
        <v>8</v>
      </c>
      <c r="F78" t="s">
        <v>9</v>
      </c>
    </row>
    <row r="79" spans="1:6">
      <c r="A79" t="s">
        <v>166</v>
      </c>
      <c r="B79" t="s">
        <v>6</v>
      </c>
      <c r="C79">
        <v>194</v>
      </c>
      <c r="D79" t="s">
        <v>167</v>
      </c>
      <c r="E79" t="s">
        <v>8</v>
      </c>
      <c r="F79" t="s">
        <v>9</v>
      </c>
    </row>
    <row r="80" spans="1:6">
      <c r="A80" t="s">
        <v>168</v>
      </c>
      <c r="B80" t="s">
        <v>6</v>
      </c>
      <c r="C80">
        <v>2416</v>
      </c>
      <c r="D80" t="s">
        <v>169</v>
      </c>
      <c r="E80" t="s">
        <v>8</v>
      </c>
      <c r="F80" t="s">
        <v>9</v>
      </c>
    </row>
    <row r="81" spans="1:6">
      <c r="A81" t="s">
        <v>170</v>
      </c>
      <c r="B81" t="s">
        <v>6</v>
      </c>
      <c r="C81">
        <v>1086</v>
      </c>
      <c r="D81" t="s">
        <v>171</v>
      </c>
      <c r="E81" t="s">
        <v>8</v>
      </c>
      <c r="F81" t="s">
        <v>9</v>
      </c>
    </row>
    <row r="82" spans="1:6">
      <c r="A82" t="s">
        <v>172</v>
      </c>
      <c r="B82" t="s">
        <v>6</v>
      </c>
      <c r="C82">
        <v>21302</v>
      </c>
      <c r="D82" t="s">
        <v>173</v>
      </c>
      <c r="E82" t="s">
        <v>8</v>
      </c>
      <c r="F82" t="s">
        <v>9</v>
      </c>
    </row>
    <row r="83" spans="1:6">
      <c r="A83" t="s">
        <v>174</v>
      </c>
      <c r="B83" t="s">
        <v>6</v>
      </c>
      <c r="C83">
        <v>0</v>
      </c>
      <c r="D83" t="s">
        <v>175</v>
      </c>
      <c r="E83" t="s">
        <v>8</v>
      </c>
      <c r="F83" t="s">
        <v>9</v>
      </c>
    </row>
    <row r="84" spans="1:6">
      <c r="A84" t="s">
        <v>176</v>
      </c>
      <c r="B84" t="s">
        <v>6</v>
      </c>
      <c r="C84">
        <v>36</v>
      </c>
      <c r="D84" t="s">
        <v>117</v>
      </c>
      <c r="E84" t="s">
        <v>8</v>
      </c>
      <c r="F84" t="s">
        <v>9</v>
      </c>
    </row>
    <row r="85" spans="1:6">
      <c r="A85" t="s">
        <v>177</v>
      </c>
      <c r="B85" t="s">
        <v>6</v>
      </c>
      <c r="C85">
        <v>140</v>
      </c>
      <c r="D85" t="s">
        <v>178</v>
      </c>
      <c r="E85" t="s">
        <v>8</v>
      </c>
      <c r="F85" t="s">
        <v>9</v>
      </c>
    </row>
    <row r="86" spans="1:6">
      <c r="A86" t="s">
        <v>179</v>
      </c>
      <c r="B86" t="s">
        <v>6</v>
      </c>
      <c r="C86">
        <v>0</v>
      </c>
      <c r="D86" t="s">
        <v>180</v>
      </c>
      <c r="E86" t="s">
        <v>8</v>
      </c>
      <c r="F86" t="s">
        <v>9</v>
      </c>
    </row>
    <row r="87" spans="1:6">
      <c r="A87" t="s">
        <v>181</v>
      </c>
      <c r="B87" t="s">
        <v>6</v>
      </c>
      <c r="C87">
        <v>0</v>
      </c>
      <c r="D87" t="s">
        <v>182</v>
      </c>
      <c r="E87" t="s">
        <v>8</v>
      </c>
      <c r="F87" t="s">
        <v>9</v>
      </c>
    </row>
    <row r="88" spans="1:6">
      <c r="A88" t="s">
        <v>183</v>
      </c>
      <c r="B88" t="s">
        <v>6</v>
      </c>
      <c r="C88">
        <v>6196</v>
      </c>
      <c r="D88" t="s">
        <v>184</v>
      </c>
      <c r="E88" t="s">
        <v>8</v>
      </c>
      <c r="F88" t="s">
        <v>9</v>
      </c>
    </row>
    <row r="89" spans="1:6">
      <c r="A89" t="s">
        <v>185</v>
      </c>
      <c r="B89" t="s">
        <v>6</v>
      </c>
      <c r="C89">
        <v>2708</v>
      </c>
      <c r="D89" t="s">
        <v>186</v>
      </c>
      <c r="E89" t="s">
        <v>8</v>
      </c>
      <c r="F89" t="s">
        <v>9</v>
      </c>
    </row>
    <row r="90" spans="1:6">
      <c r="A90" t="s">
        <v>187</v>
      </c>
      <c r="B90" t="s">
        <v>6</v>
      </c>
      <c r="C90">
        <v>1120</v>
      </c>
      <c r="D90" t="s">
        <v>173</v>
      </c>
      <c r="E90" t="s">
        <v>8</v>
      </c>
      <c r="F90" t="s">
        <v>9</v>
      </c>
    </row>
    <row r="91" spans="1:6">
      <c r="A91" t="s">
        <v>188</v>
      </c>
      <c r="B91" t="s">
        <v>6</v>
      </c>
      <c r="C91">
        <v>114</v>
      </c>
      <c r="D91" t="s">
        <v>189</v>
      </c>
      <c r="E91" t="s">
        <v>8</v>
      </c>
      <c r="F91" t="s">
        <v>9</v>
      </c>
    </row>
    <row r="92" spans="1:6">
      <c r="A92" t="s">
        <v>190</v>
      </c>
      <c r="B92" t="s">
        <v>6</v>
      </c>
      <c r="C92">
        <v>7681</v>
      </c>
      <c r="D92" t="s">
        <v>191</v>
      </c>
      <c r="E92" t="s">
        <v>8</v>
      </c>
      <c r="F92" t="s">
        <v>9</v>
      </c>
    </row>
    <row r="93" spans="1:6">
      <c r="A93" t="s">
        <v>192</v>
      </c>
      <c r="B93" t="s">
        <v>6</v>
      </c>
      <c r="C93">
        <v>73651</v>
      </c>
      <c r="D93" t="s">
        <v>95</v>
      </c>
      <c r="E93" t="s">
        <v>8</v>
      </c>
      <c r="F93" t="s">
        <v>9</v>
      </c>
    </row>
    <row r="94" spans="1:6">
      <c r="A94" t="s">
        <v>193</v>
      </c>
      <c r="B94" t="s">
        <v>6</v>
      </c>
      <c r="C94">
        <v>14099</v>
      </c>
      <c r="D94" t="s">
        <v>194</v>
      </c>
      <c r="E94" t="s">
        <v>8</v>
      </c>
      <c r="F94" t="s">
        <v>9</v>
      </c>
    </row>
    <row r="95" spans="1:6">
      <c r="A95" t="s">
        <v>195</v>
      </c>
      <c r="B95" t="s">
        <v>6</v>
      </c>
      <c r="C95">
        <v>4254</v>
      </c>
      <c r="D95" t="s">
        <v>196</v>
      </c>
      <c r="E95" t="s">
        <v>8</v>
      </c>
      <c r="F95" t="s">
        <v>9</v>
      </c>
    </row>
    <row r="96" spans="1:6">
      <c r="A96" t="s">
        <v>197</v>
      </c>
      <c r="B96" t="s">
        <v>6</v>
      </c>
      <c r="C96">
        <v>4670</v>
      </c>
      <c r="D96" t="s">
        <v>198</v>
      </c>
      <c r="E96" t="s">
        <v>8</v>
      </c>
      <c r="F96" t="s">
        <v>9</v>
      </c>
    </row>
    <row r="97" spans="1:6">
      <c r="A97" t="s">
        <v>199</v>
      </c>
      <c r="B97" t="s">
        <v>6</v>
      </c>
      <c r="C97">
        <v>29038</v>
      </c>
      <c r="D97" t="s">
        <v>200</v>
      </c>
      <c r="E97" t="s">
        <v>8</v>
      </c>
      <c r="F97" t="s">
        <v>9</v>
      </c>
    </row>
    <row r="98" spans="1:6">
      <c r="A98" t="s">
        <v>201</v>
      </c>
      <c r="B98" t="s">
        <v>6</v>
      </c>
      <c r="C98">
        <v>3618</v>
      </c>
      <c r="D98" t="s">
        <v>202</v>
      </c>
      <c r="E98" t="s">
        <v>8</v>
      </c>
      <c r="F98" t="s">
        <v>9</v>
      </c>
    </row>
    <row r="99" spans="1:6">
      <c r="A99" t="s">
        <v>203</v>
      </c>
      <c r="B99" t="s">
        <v>6</v>
      </c>
      <c r="C99">
        <v>14287</v>
      </c>
      <c r="D99" t="s">
        <v>204</v>
      </c>
      <c r="E99" t="s">
        <v>8</v>
      </c>
      <c r="F99" t="s">
        <v>9</v>
      </c>
    </row>
    <row r="100" spans="1:6">
      <c r="A100" t="s">
        <v>205</v>
      </c>
      <c r="B100" t="s">
        <v>6</v>
      </c>
      <c r="C100">
        <v>19696</v>
      </c>
      <c r="D100" t="s">
        <v>206</v>
      </c>
      <c r="E100" t="s">
        <v>8</v>
      </c>
      <c r="F100" t="s">
        <v>9</v>
      </c>
    </row>
    <row r="101" spans="1:6">
      <c r="A101" t="s">
        <v>207</v>
      </c>
      <c r="B101" t="s">
        <v>6</v>
      </c>
      <c r="C101">
        <v>19822</v>
      </c>
      <c r="D101" t="s">
        <v>208</v>
      </c>
      <c r="E101" t="s">
        <v>8</v>
      </c>
      <c r="F101" t="s">
        <v>9</v>
      </c>
    </row>
    <row r="102" spans="1:6">
      <c r="A102" t="s">
        <v>209</v>
      </c>
      <c r="B102" t="s">
        <v>6</v>
      </c>
      <c r="C102">
        <v>10428</v>
      </c>
      <c r="D102" t="s">
        <v>210</v>
      </c>
      <c r="E102" t="s">
        <v>8</v>
      </c>
      <c r="F102" t="s">
        <v>9</v>
      </c>
    </row>
    <row r="103" spans="1:6">
      <c r="A103" t="s">
        <v>211</v>
      </c>
      <c r="B103" t="s">
        <v>6</v>
      </c>
      <c r="C103">
        <v>0</v>
      </c>
      <c r="D103" t="s">
        <v>212</v>
      </c>
      <c r="E103" t="s">
        <v>8</v>
      </c>
      <c r="F103" t="s">
        <v>9</v>
      </c>
    </row>
    <row r="104" spans="1:6">
      <c r="A104" t="s">
        <v>213</v>
      </c>
      <c r="B104" t="s">
        <v>6</v>
      </c>
      <c r="C104">
        <v>95432</v>
      </c>
      <c r="D104" t="s">
        <v>214</v>
      </c>
      <c r="E104" t="s">
        <v>8</v>
      </c>
      <c r="F104" t="s">
        <v>9</v>
      </c>
    </row>
    <row r="105" spans="1:6">
      <c r="A105" t="s">
        <v>215</v>
      </c>
      <c r="B105" t="s">
        <v>6</v>
      </c>
      <c r="C105">
        <v>1919</v>
      </c>
      <c r="D105" t="s">
        <v>194</v>
      </c>
      <c r="E105" t="s">
        <v>8</v>
      </c>
      <c r="F105" t="s">
        <v>9</v>
      </c>
    </row>
    <row r="106" spans="1:6">
      <c r="A106" t="s">
        <v>216</v>
      </c>
      <c r="B106" t="s">
        <v>6</v>
      </c>
      <c r="C106">
        <v>2080</v>
      </c>
      <c r="D106" t="s">
        <v>196</v>
      </c>
      <c r="E106" t="s">
        <v>8</v>
      </c>
      <c r="F106" t="s">
        <v>9</v>
      </c>
    </row>
    <row r="107" spans="1:6">
      <c r="A107" t="s">
        <v>217</v>
      </c>
      <c r="B107" t="s">
        <v>6</v>
      </c>
      <c r="C107">
        <v>27102</v>
      </c>
      <c r="D107" t="s">
        <v>218</v>
      </c>
      <c r="E107" t="s">
        <v>8</v>
      </c>
      <c r="F107" t="s">
        <v>9</v>
      </c>
    </row>
    <row r="108" spans="1:6">
      <c r="A108" t="s">
        <v>219</v>
      </c>
      <c r="B108" t="s">
        <v>6</v>
      </c>
      <c r="C108">
        <v>7548</v>
      </c>
      <c r="D108" t="s">
        <v>173</v>
      </c>
      <c r="E108" t="s">
        <v>8</v>
      </c>
      <c r="F108" t="s">
        <v>9</v>
      </c>
    </row>
    <row r="109" spans="1:6">
      <c r="A109" t="s">
        <v>220</v>
      </c>
      <c r="B109" t="s">
        <v>6</v>
      </c>
      <c r="C109">
        <v>32821</v>
      </c>
      <c r="D109" t="s">
        <v>173</v>
      </c>
      <c r="E109" t="s">
        <v>8</v>
      </c>
      <c r="F109" t="s">
        <v>9</v>
      </c>
    </row>
    <row r="110" spans="1:6">
      <c r="A110" t="s">
        <v>221</v>
      </c>
      <c r="B110" t="s">
        <v>6</v>
      </c>
      <c r="C110">
        <v>447</v>
      </c>
      <c r="D110" t="s">
        <v>140</v>
      </c>
      <c r="E110" t="s">
        <v>8</v>
      </c>
      <c r="F110" t="s">
        <v>9</v>
      </c>
    </row>
    <row r="111" spans="1:6">
      <c r="A111" t="s">
        <v>222</v>
      </c>
      <c r="B111" t="s">
        <v>6</v>
      </c>
      <c r="C111">
        <v>0</v>
      </c>
      <c r="D111" t="s">
        <v>223</v>
      </c>
      <c r="E111" t="s">
        <v>8</v>
      </c>
      <c r="F111" t="s">
        <v>9</v>
      </c>
    </row>
    <row r="112" spans="1:6">
      <c r="A112" t="s">
        <v>224</v>
      </c>
      <c r="B112" t="s">
        <v>6</v>
      </c>
      <c r="C112">
        <v>0</v>
      </c>
      <c r="D112" t="s">
        <v>225</v>
      </c>
      <c r="E112" t="s">
        <v>8</v>
      </c>
      <c r="F112" t="s">
        <v>9</v>
      </c>
    </row>
    <row r="113" spans="1:6">
      <c r="A113" t="s">
        <v>226</v>
      </c>
      <c r="B113" t="s">
        <v>6</v>
      </c>
      <c r="C113">
        <v>3996</v>
      </c>
      <c r="D113" t="s">
        <v>227</v>
      </c>
      <c r="E113" t="s">
        <v>8</v>
      </c>
      <c r="F113" t="s">
        <v>9</v>
      </c>
    </row>
    <row r="114" spans="1:6">
      <c r="A114" t="s">
        <v>228</v>
      </c>
      <c r="B114" t="s">
        <v>6</v>
      </c>
      <c r="C114">
        <v>2490</v>
      </c>
      <c r="D114" t="s">
        <v>229</v>
      </c>
      <c r="E114" t="s">
        <v>8</v>
      </c>
      <c r="F114" t="s">
        <v>9</v>
      </c>
    </row>
    <row r="115" spans="1:6">
      <c r="A115" t="s">
        <v>230</v>
      </c>
      <c r="B115" t="s">
        <v>6</v>
      </c>
      <c r="C115">
        <v>0</v>
      </c>
      <c r="D115" t="s">
        <v>231</v>
      </c>
      <c r="E115" t="s">
        <v>8</v>
      </c>
      <c r="F115" t="s">
        <v>9</v>
      </c>
    </row>
    <row r="116" spans="1:6">
      <c r="A116" t="s">
        <v>232</v>
      </c>
      <c r="B116" t="s">
        <v>6</v>
      </c>
      <c r="C116">
        <v>1</v>
      </c>
      <c r="D116" t="s">
        <v>233</v>
      </c>
      <c r="E116" t="s">
        <v>8</v>
      </c>
      <c r="F116" t="s">
        <v>9</v>
      </c>
    </row>
    <row r="117" spans="1:6">
      <c r="A117" t="s">
        <v>234</v>
      </c>
      <c r="B117" t="s">
        <v>6</v>
      </c>
      <c r="C117">
        <v>0</v>
      </c>
      <c r="D117" t="s">
        <v>235</v>
      </c>
      <c r="E117" t="s">
        <v>8</v>
      </c>
      <c r="F117" t="s">
        <v>9</v>
      </c>
    </row>
    <row r="118" spans="1:6">
      <c r="A118" t="s">
        <v>236</v>
      </c>
      <c r="B118" t="s">
        <v>6</v>
      </c>
      <c r="C118">
        <v>6614</v>
      </c>
      <c r="D118" t="s">
        <v>237</v>
      </c>
      <c r="E118" t="s">
        <v>8</v>
      </c>
      <c r="F118" t="s">
        <v>9</v>
      </c>
    </row>
    <row r="119" spans="1:6">
      <c r="A119" t="s">
        <v>238</v>
      </c>
      <c r="B119" t="s">
        <v>6</v>
      </c>
      <c r="C119">
        <v>939</v>
      </c>
      <c r="D119" t="s">
        <v>239</v>
      </c>
      <c r="E119" t="s">
        <v>8</v>
      </c>
      <c r="F119" t="s">
        <v>9</v>
      </c>
    </row>
    <row r="120" spans="1:6">
      <c r="A120" t="s">
        <v>240</v>
      </c>
      <c r="B120" t="s">
        <v>6</v>
      </c>
      <c r="C120">
        <v>0</v>
      </c>
      <c r="D120" t="s">
        <v>241</v>
      </c>
      <c r="E120" t="s">
        <v>8</v>
      </c>
      <c r="F120" t="s">
        <v>9</v>
      </c>
    </row>
    <row r="121" spans="1:6">
      <c r="A121" t="s">
        <v>242</v>
      </c>
      <c r="B121" t="s">
        <v>6</v>
      </c>
      <c r="C121">
        <v>10867</v>
      </c>
      <c r="D121" t="s">
        <v>13</v>
      </c>
      <c r="E121" t="s">
        <v>8</v>
      </c>
      <c r="F121" t="s">
        <v>9</v>
      </c>
    </row>
    <row r="122" spans="1:6">
      <c r="A122" t="s">
        <v>243</v>
      </c>
      <c r="B122" t="s">
        <v>6</v>
      </c>
      <c r="C122">
        <v>5609</v>
      </c>
      <c r="D122" t="s">
        <v>244</v>
      </c>
      <c r="E122" t="s">
        <v>8</v>
      </c>
      <c r="F122" t="s">
        <v>9</v>
      </c>
    </row>
    <row r="123" spans="1:6">
      <c r="A123" t="s">
        <v>245</v>
      </c>
      <c r="B123" t="s">
        <v>6</v>
      </c>
      <c r="C123">
        <v>39585</v>
      </c>
      <c r="D123" t="s">
        <v>246</v>
      </c>
      <c r="E123" t="s">
        <v>8</v>
      </c>
      <c r="F123" t="s">
        <v>9</v>
      </c>
    </row>
    <row r="124" spans="1:6">
      <c r="A124" t="s">
        <v>247</v>
      </c>
      <c r="B124" t="s">
        <v>6</v>
      </c>
      <c r="C124">
        <v>315</v>
      </c>
      <c r="D124" t="s">
        <v>202</v>
      </c>
      <c r="E124" t="s">
        <v>8</v>
      </c>
      <c r="F124" t="s">
        <v>9</v>
      </c>
    </row>
    <row r="125" spans="1:6">
      <c r="A125" t="s">
        <v>248</v>
      </c>
      <c r="B125" t="s">
        <v>6</v>
      </c>
      <c r="C125">
        <v>233</v>
      </c>
      <c r="D125" t="s">
        <v>249</v>
      </c>
      <c r="E125" t="s">
        <v>8</v>
      </c>
      <c r="F125" t="s">
        <v>9</v>
      </c>
    </row>
    <row r="126" spans="1:6">
      <c r="A126" t="s">
        <v>250</v>
      </c>
      <c r="B126" t="s">
        <v>6</v>
      </c>
      <c r="C126">
        <v>4261</v>
      </c>
      <c r="D126" t="s">
        <v>251</v>
      </c>
      <c r="E126" t="s">
        <v>8</v>
      </c>
      <c r="F126" t="s">
        <v>9</v>
      </c>
    </row>
    <row r="127" spans="1:6">
      <c r="A127" t="s">
        <v>252</v>
      </c>
      <c r="B127" t="s">
        <v>6</v>
      </c>
      <c r="C127">
        <v>11406</v>
      </c>
      <c r="D127" t="s">
        <v>253</v>
      </c>
      <c r="E127" t="s">
        <v>8</v>
      </c>
      <c r="F127" t="s">
        <v>9</v>
      </c>
    </row>
    <row r="128" spans="1:6">
      <c r="A128" t="s">
        <v>254</v>
      </c>
      <c r="B128" t="s">
        <v>6</v>
      </c>
      <c r="C128">
        <v>12152</v>
      </c>
      <c r="D128" t="s">
        <v>255</v>
      </c>
      <c r="E128" t="s">
        <v>8</v>
      </c>
      <c r="F128" t="s">
        <v>9</v>
      </c>
    </row>
    <row r="129" spans="1:6">
      <c r="A129" t="s">
        <v>256</v>
      </c>
      <c r="B129" t="s">
        <v>6</v>
      </c>
      <c r="C129">
        <v>373</v>
      </c>
      <c r="D129" t="s">
        <v>257</v>
      </c>
      <c r="E129" t="s">
        <v>8</v>
      </c>
      <c r="F129" t="s">
        <v>9</v>
      </c>
    </row>
    <row r="130" spans="1:6">
      <c r="A130" t="s">
        <v>258</v>
      </c>
      <c r="B130" t="s">
        <v>6</v>
      </c>
      <c r="C130">
        <v>24278</v>
      </c>
      <c r="D130" t="s">
        <v>259</v>
      </c>
      <c r="E130" t="s">
        <v>8</v>
      </c>
      <c r="F130" t="s">
        <v>9</v>
      </c>
    </row>
    <row r="131" spans="1:6">
      <c r="A131" t="s">
        <v>260</v>
      </c>
      <c r="B131" t="s">
        <v>6</v>
      </c>
      <c r="C131">
        <v>16107</v>
      </c>
      <c r="D131" t="s">
        <v>261</v>
      </c>
      <c r="E131" t="s">
        <v>64</v>
      </c>
      <c r="F131" t="s">
        <v>65</v>
      </c>
    </row>
    <row r="132" spans="1:6">
      <c r="A132" t="s">
        <v>262</v>
      </c>
      <c r="B132" t="s">
        <v>6</v>
      </c>
      <c r="C132">
        <v>15534</v>
      </c>
      <c r="D132" t="s">
        <v>263</v>
      </c>
      <c r="E132" t="s">
        <v>8</v>
      </c>
      <c r="F132" t="s">
        <v>9</v>
      </c>
    </row>
    <row r="133" spans="1:6">
      <c r="A133" t="s">
        <v>264</v>
      </c>
      <c r="B133" t="s">
        <v>6</v>
      </c>
      <c r="C133">
        <v>13808</v>
      </c>
      <c r="D133" t="s">
        <v>265</v>
      </c>
      <c r="E133" t="s">
        <v>266</v>
      </c>
      <c r="F133" t="s">
        <v>267</v>
      </c>
    </row>
    <row r="134" spans="1:6">
      <c r="A134" t="s">
        <v>268</v>
      </c>
      <c r="B134" t="s">
        <v>6</v>
      </c>
      <c r="C134">
        <v>16265</v>
      </c>
      <c r="D134" t="s">
        <v>269</v>
      </c>
      <c r="E134" t="s">
        <v>64</v>
      </c>
      <c r="F134" t="s">
        <v>65</v>
      </c>
    </row>
    <row r="135" spans="1:6">
      <c r="A135" t="s">
        <v>270</v>
      </c>
      <c r="B135" t="s">
        <v>6</v>
      </c>
      <c r="C135">
        <v>17974</v>
      </c>
      <c r="D135" t="s">
        <v>271</v>
      </c>
      <c r="E135" t="s">
        <v>8</v>
      </c>
      <c r="F135" t="s">
        <v>9</v>
      </c>
    </row>
    <row r="136" spans="1:6">
      <c r="A136" t="s">
        <v>272</v>
      </c>
      <c r="B136" t="s">
        <v>6</v>
      </c>
      <c r="C136">
        <v>31968</v>
      </c>
      <c r="D136" t="s">
        <v>273</v>
      </c>
      <c r="E136" t="s">
        <v>8</v>
      </c>
      <c r="F136" t="s">
        <v>9</v>
      </c>
    </row>
    <row r="137" spans="1:6">
      <c r="A137" t="s">
        <v>274</v>
      </c>
      <c r="B137" t="s">
        <v>6</v>
      </c>
      <c r="C137">
        <v>13686</v>
      </c>
      <c r="D137" t="s">
        <v>275</v>
      </c>
      <c r="E137" t="s">
        <v>8</v>
      </c>
      <c r="F137" t="s">
        <v>9</v>
      </c>
    </row>
    <row r="138" spans="1:6">
      <c r="A138" t="s">
        <v>276</v>
      </c>
      <c r="B138" t="s">
        <v>6</v>
      </c>
      <c r="C138">
        <v>20773</v>
      </c>
      <c r="D138" t="s">
        <v>277</v>
      </c>
      <c r="E138" t="s">
        <v>8</v>
      </c>
      <c r="F138" t="s">
        <v>9</v>
      </c>
    </row>
    <row r="139" spans="1:6">
      <c r="A139" t="s">
        <v>278</v>
      </c>
      <c r="B139" t="s">
        <v>6</v>
      </c>
      <c r="C139">
        <v>12737</v>
      </c>
      <c r="D139" t="s">
        <v>279</v>
      </c>
      <c r="E139" t="s">
        <v>8</v>
      </c>
      <c r="F139" t="s">
        <v>9</v>
      </c>
    </row>
    <row r="140" spans="1:6">
      <c r="A140" t="s">
        <v>280</v>
      </c>
      <c r="B140" t="s">
        <v>6</v>
      </c>
      <c r="C140">
        <v>5695</v>
      </c>
      <c r="D140" t="s">
        <v>281</v>
      </c>
      <c r="E140" t="s">
        <v>266</v>
      </c>
      <c r="F140" t="s">
        <v>267</v>
      </c>
    </row>
    <row r="141" spans="1:6">
      <c r="A141" t="s">
        <v>282</v>
      </c>
      <c r="B141" t="s">
        <v>6</v>
      </c>
      <c r="C141">
        <v>11796</v>
      </c>
      <c r="D141" t="s">
        <v>283</v>
      </c>
      <c r="E141" t="s">
        <v>8</v>
      </c>
      <c r="F141" t="s">
        <v>9</v>
      </c>
    </row>
    <row r="142" spans="1:6">
      <c r="A142" t="s">
        <v>284</v>
      </c>
      <c r="B142" t="s">
        <v>6</v>
      </c>
      <c r="C142">
        <v>1103</v>
      </c>
      <c r="D142" t="s">
        <v>285</v>
      </c>
      <c r="E142" t="s">
        <v>58</v>
      </c>
      <c r="F142" t="s">
        <v>59</v>
      </c>
    </row>
    <row r="143" spans="1:6">
      <c r="A143" t="s">
        <v>286</v>
      </c>
      <c r="B143" t="s">
        <v>6</v>
      </c>
      <c r="C143">
        <v>0</v>
      </c>
      <c r="D143" t="s">
        <v>287</v>
      </c>
      <c r="E143" t="s">
        <v>78</v>
      </c>
      <c r="F143" t="s">
        <v>79</v>
      </c>
    </row>
    <row r="144" spans="1:6">
      <c r="A144" t="s">
        <v>288</v>
      </c>
      <c r="B144" t="s">
        <v>6</v>
      </c>
      <c r="C144">
        <v>5080</v>
      </c>
      <c r="D144" t="s">
        <v>289</v>
      </c>
      <c r="E144" t="s">
        <v>64</v>
      </c>
      <c r="F144" t="s">
        <v>65</v>
      </c>
    </row>
    <row r="145" spans="1:6">
      <c r="A145" t="s">
        <v>290</v>
      </c>
      <c r="B145" t="s">
        <v>6</v>
      </c>
      <c r="C145">
        <v>18263</v>
      </c>
      <c r="D145" t="s">
        <v>291</v>
      </c>
      <c r="E145" t="s">
        <v>58</v>
      </c>
      <c r="F145" t="s">
        <v>59</v>
      </c>
    </row>
    <row r="146" spans="1:6">
      <c r="A146" t="s">
        <v>292</v>
      </c>
      <c r="B146" t="s">
        <v>6</v>
      </c>
      <c r="C146">
        <v>5734</v>
      </c>
      <c r="D146" t="s">
        <v>293</v>
      </c>
      <c r="E146" t="s">
        <v>64</v>
      </c>
      <c r="F146" t="s">
        <v>65</v>
      </c>
    </row>
    <row r="147" spans="1:6">
      <c r="A147" t="s">
        <v>294</v>
      </c>
      <c r="B147" t="s">
        <v>6</v>
      </c>
      <c r="C147">
        <v>12616</v>
      </c>
      <c r="D147" t="s">
        <v>295</v>
      </c>
      <c r="E147" t="s">
        <v>58</v>
      </c>
      <c r="F147" t="s">
        <v>59</v>
      </c>
    </row>
    <row r="148" spans="1:6">
      <c r="A148" t="s">
        <v>296</v>
      </c>
      <c r="B148" t="s">
        <v>6</v>
      </c>
      <c r="C148">
        <v>18829</v>
      </c>
      <c r="D148" t="s">
        <v>297</v>
      </c>
      <c r="E148" t="s">
        <v>8</v>
      </c>
      <c r="F148" t="s">
        <v>9</v>
      </c>
    </row>
    <row r="149" spans="1:6">
      <c r="A149" t="s">
        <v>298</v>
      </c>
      <c r="B149" t="s">
        <v>6</v>
      </c>
      <c r="C149">
        <v>156</v>
      </c>
      <c r="D149" t="s">
        <v>299</v>
      </c>
      <c r="E149" t="s">
        <v>64</v>
      </c>
      <c r="F149" t="s">
        <v>65</v>
      </c>
    </row>
    <row r="150" spans="1:6">
      <c r="A150" t="s">
        <v>300</v>
      </c>
      <c r="B150" t="s">
        <v>6</v>
      </c>
      <c r="C150">
        <v>138</v>
      </c>
      <c r="D150" t="s">
        <v>301</v>
      </c>
      <c r="E150" t="s">
        <v>78</v>
      </c>
      <c r="F150" t="s">
        <v>79</v>
      </c>
    </row>
    <row r="151" spans="1:6">
      <c r="A151" t="s">
        <v>302</v>
      </c>
      <c r="B151" t="s">
        <v>6</v>
      </c>
      <c r="C151">
        <v>3387</v>
      </c>
      <c r="D151" t="s">
        <v>132</v>
      </c>
      <c r="E151" t="s">
        <v>8</v>
      </c>
      <c r="F151" t="s">
        <v>9</v>
      </c>
    </row>
    <row r="152" spans="1:6">
      <c r="A152" t="s">
        <v>303</v>
      </c>
      <c r="B152" t="s">
        <v>6</v>
      </c>
      <c r="C152">
        <v>118</v>
      </c>
      <c r="D152" t="s">
        <v>304</v>
      </c>
      <c r="E152" t="s">
        <v>8</v>
      </c>
      <c r="F152" t="s">
        <v>9</v>
      </c>
    </row>
    <row r="153" spans="1:6">
      <c r="A153" t="s">
        <v>305</v>
      </c>
      <c r="B153" t="s">
        <v>6</v>
      </c>
      <c r="C153">
        <v>8112</v>
      </c>
      <c r="D153" t="s">
        <v>306</v>
      </c>
      <c r="E153" t="s">
        <v>266</v>
      </c>
      <c r="F153" t="s">
        <v>267</v>
      </c>
    </row>
    <row r="154" spans="1:6">
      <c r="A154" t="s">
        <v>307</v>
      </c>
      <c r="B154" t="s">
        <v>6</v>
      </c>
      <c r="C154">
        <v>22369</v>
      </c>
      <c r="D154" t="s">
        <v>308</v>
      </c>
      <c r="E154" t="s">
        <v>58</v>
      </c>
      <c r="F154" t="s">
        <v>59</v>
      </c>
    </row>
    <row r="155" spans="1:6">
      <c r="A155" t="s">
        <v>309</v>
      </c>
      <c r="B155" t="s">
        <v>6</v>
      </c>
      <c r="C155">
        <v>2944</v>
      </c>
      <c r="D155" t="s">
        <v>310</v>
      </c>
      <c r="E155" t="s">
        <v>8</v>
      </c>
      <c r="F155" t="s">
        <v>9</v>
      </c>
    </row>
    <row r="156" spans="1:6">
      <c r="A156" t="s">
        <v>311</v>
      </c>
      <c r="B156" t="s">
        <v>6</v>
      </c>
      <c r="C156">
        <v>6971</v>
      </c>
      <c r="D156" t="s">
        <v>312</v>
      </c>
      <c r="E156" t="s">
        <v>8</v>
      </c>
      <c r="F156" t="s">
        <v>9</v>
      </c>
    </row>
    <row r="157" spans="1:6">
      <c r="A157" t="s">
        <v>313</v>
      </c>
      <c r="B157" t="s">
        <v>6</v>
      </c>
      <c r="C157">
        <v>1037</v>
      </c>
      <c r="D157" t="s">
        <v>314</v>
      </c>
      <c r="E157" t="s">
        <v>64</v>
      </c>
      <c r="F157" t="s">
        <v>65</v>
      </c>
    </row>
    <row r="158" spans="1:6">
      <c r="A158" t="s">
        <v>315</v>
      </c>
      <c r="B158" t="s">
        <v>6</v>
      </c>
      <c r="C158">
        <v>19380</v>
      </c>
      <c r="D158" t="s">
        <v>316</v>
      </c>
      <c r="E158" t="s">
        <v>58</v>
      </c>
      <c r="F158" t="s">
        <v>59</v>
      </c>
    </row>
    <row r="159" spans="1:6">
      <c r="A159" t="s">
        <v>317</v>
      </c>
      <c r="B159" t="s">
        <v>6</v>
      </c>
      <c r="C159">
        <v>9631</v>
      </c>
      <c r="D159" t="s">
        <v>318</v>
      </c>
      <c r="E159" t="s">
        <v>319</v>
      </c>
      <c r="F159" t="s">
        <v>320</v>
      </c>
    </row>
    <row r="160" spans="1:6">
      <c r="A160" t="s">
        <v>321</v>
      </c>
      <c r="B160" t="s">
        <v>6</v>
      </c>
      <c r="C160">
        <v>3329</v>
      </c>
      <c r="D160" t="s">
        <v>322</v>
      </c>
      <c r="E160" t="s">
        <v>319</v>
      </c>
      <c r="F160" t="s">
        <v>320</v>
      </c>
    </row>
    <row r="161" spans="1:6">
      <c r="A161" t="s">
        <v>323</v>
      </c>
      <c r="B161" t="s">
        <v>6</v>
      </c>
      <c r="C161">
        <v>10583</v>
      </c>
      <c r="D161" t="s">
        <v>324</v>
      </c>
      <c r="E161" t="s">
        <v>78</v>
      </c>
      <c r="F161" t="s">
        <v>79</v>
      </c>
    </row>
    <row r="162" spans="1:6">
      <c r="A162" t="s">
        <v>325</v>
      </c>
      <c r="B162" t="s">
        <v>6</v>
      </c>
      <c r="C162">
        <v>280</v>
      </c>
      <c r="D162" t="s">
        <v>326</v>
      </c>
      <c r="E162" t="s">
        <v>58</v>
      </c>
      <c r="F162" t="s">
        <v>59</v>
      </c>
    </row>
    <row r="163" spans="1:6">
      <c r="A163" t="s">
        <v>327</v>
      </c>
      <c r="B163" t="s">
        <v>6</v>
      </c>
      <c r="C163">
        <v>11699</v>
      </c>
      <c r="D163" t="s">
        <v>328</v>
      </c>
      <c r="E163" t="s">
        <v>78</v>
      </c>
      <c r="F163" t="s">
        <v>79</v>
      </c>
    </row>
    <row r="164" spans="1:6">
      <c r="A164" t="s">
        <v>329</v>
      </c>
      <c r="B164" t="s">
        <v>6</v>
      </c>
      <c r="C164">
        <v>7</v>
      </c>
      <c r="D164" t="s">
        <v>330</v>
      </c>
      <c r="E164" t="s">
        <v>64</v>
      </c>
      <c r="F164" t="s">
        <v>65</v>
      </c>
    </row>
    <row r="165" spans="1:6">
      <c r="A165" t="s">
        <v>331</v>
      </c>
      <c r="B165" t="s">
        <v>6</v>
      </c>
      <c r="C165">
        <v>29646</v>
      </c>
      <c r="D165" t="s">
        <v>332</v>
      </c>
      <c r="E165" t="s">
        <v>319</v>
      </c>
      <c r="F165" t="s">
        <v>320</v>
      </c>
    </row>
    <row r="166" spans="1:6">
      <c r="A166" t="s">
        <v>333</v>
      </c>
      <c r="B166" t="s">
        <v>6</v>
      </c>
      <c r="C166">
        <v>12458</v>
      </c>
      <c r="D166" t="s">
        <v>334</v>
      </c>
      <c r="E166" t="s">
        <v>8</v>
      </c>
      <c r="F166" t="s">
        <v>9</v>
      </c>
    </row>
    <row r="167" spans="1:6">
      <c r="A167" t="s">
        <v>335</v>
      </c>
      <c r="B167" t="s">
        <v>6</v>
      </c>
      <c r="C167">
        <v>154</v>
      </c>
      <c r="D167" t="s">
        <v>336</v>
      </c>
      <c r="E167" t="s">
        <v>8</v>
      </c>
      <c r="F167" t="s">
        <v>9</v>
      </c>
    </row>
    <row r="168" spans="1:6">
      <c r="A168" t="s">
        <v>337</v>
      </c>
      <c r="B168" t="s">
        <v>6</v>
      </c>
      <c r="C168">
        <v>8414</v>
      </c>
      <c r="D168" t="s">
        <v>338</v>
      </c>
      <c r="E168" t="s">
        <v>64</v>
      </c>
      <c r="F168" t="s">
        <v>65</v>
      </c>
    </row>
    <row r="169" spans="1:6">
      <c r="A169" t="s">
        <v>339</v>
      </c>
      <c r="B169" t="s">
        <v>6</v>
      </c>
      <c r="C169">
        <v>318</v>
      </c>
      <c r="D169" t="s">
        <v>340</v>
      </c>
      <c r="E169" t="s">
        <v>266</v>
      </c>
      <c r="F169" t="s">
        <v>267</v>
      </c>
    </row>
    <row r="170" spans="1:6">
      <c r="A170" t="s">
        <v>341</v>
      </c>
      <c r="B170" t="s">
        <v>6</v>
      </c>
      <c r="C170">
        <v>32558</v>
      </c>
      <c r="D170" t="s">
        <v>342</v>
      </c>
      <c r="E170" t="s">
        <v>64</v>
      </c>
      <c r="F170" t="s">
        <v>65</v>
      </c>
    </row>
    <row r="171" spans="1:6">
      <c r="A171" t="s">
        <v>343</v>
      </c>
      <c r="B171" t="s">
        <v>6</v>
      </c>
      <c r="C171">
        <v>12575</v>
      </c>
      <c r="D171" t="s">
        <v>344</v>
      </c>
      <c r="E171" t="s">
        <v>8</v>
      </c>
      <c r="F171" t="s">
        <v>9</v>
      </c>
    </row>
    <row r="172" spans="1:6">
      <c r="A172" t="s">
        <v>345</v>
      </c>
      <c r="B172" t="s">
        <v>6</v>
      </c>
      <c r="C172">
        <v>600</v>
      </c>
      <c r="D172" t="s">
        <v>346</v>
      </c>
      <c r="E172" t="s">
        <v>58</v>
      </c>
      <c r="F172" t="s">
        <v>59</v>
      </c>
    </row>
    <row r="173" spans="1:6">
      <c r="A173" t="s">
        <v>347</v>
      </c>
      <c r="B173" t="s">
        <v>6</v>
      </c>
      <c r="C173">
        <v>600</v>
      </c>
      <c r="D173" t="s">
        <v>348</v>
      </c>
      <c r="E173" t="s">
        <v>58</v>
      </c>
      <c r="F173" t="s">
        <v>59</v>
      </c>
    </row>
    <row r="174" spans="1:6">
      <c r="A174" t="s">
        <v>349</v>
      </c>
      <c r="B174" t="s">
        <v>6</v>
      </c>
      <c r="C174">
        <v>600</v>
      </c>
      <c r="D174" t="s">
        <v>350</v>
      </c>
      <c r="E174" t="s">
        <v>58</v>
      </c>
      <c r="F174" t="s">
        <v>59</v>
      </c>
    </row>
    <row r="175" spans="1:6">
      <c r="A175" t="s">
        <v>351</v>
      </c>
      <c r="B175" t="s">
        <v>6</v>
      </c>
      <c r="C175">
        <v>1382</v>
      </c>
      <c r="D175" t="s">
        <v>352</v>
      </c>
      <c r="E175" t="s">
        <v>64</v>
      </c>
      <c r="F175" t="s">
        <v>65</v>
      </c>
    </row>
    <row r="176" spans="1:6">
      <c r="A176" t="s">
        <v>353</v>
      </c>
      <c r="B176" t="s">
        <v>6</v>
      </c>
      <c r="C176">
        <v>1924</v>
      </c>
      <c r="D176" t="s">
        <v>352</v>
      </c>
      <c r="E176" t="s">
        <v>64</v>
      </c>
      <c r="F176" t="s">
        <v>65</v>
      </c>
    </row>
    <row r="177" spans="1:6">
      <c r="A177" t="s">
        <v>354</v>
      </c>
      <c r="B177" t="s">
        <v>6</v>
      </c>
      <c r="C177">
        <v>30603</v>
      </c>
      <c r="D177" t="s">
        <v>355</v>
      </c>
      <c r="E177" t="s">
        <v>319</v>
      </c>
      <c r="F177" t="s">
        <v>320</v>
      </c>
    </row>
    <row r="178" spans="1:6">
      <c r="A178" t="s">
        <v>356</v>
      </c>
      <c r="B178" t="s">
        <v>6</v>
      </c>
      <c r="C178">
        <v>2974</v>
      </c>
      <c r="D178" t="s">
        <v>357</v>
      </c>
      <c r="E178" t="s">
        <v>58</v>
      </c>
      <c r="F178" t="s">
        <v>59</v>
      </c>
    </row>
    <row r="179" spans="1:6">
      <c r="A179" t="s">
        <v>358</v>
      </c>
      <c r="B179" t="s">
        <v>6</v>
      </c>
      <c r="C179">
        <v>2142</v>
      </c>
      <c r="D179" t="s">
        <v>359</v>
      </c>
      <c r="E179" t="s">
        <v>78</v>
      </c>
      <c r="F179" t="s">
        <v>79</v>
      </c>
    </row>
    <row r="180" spans="1:6">
      <c r="A180" t="s">
        <v>360</v>
      </c>
      <c r="B180" t="s">
        <v>6</v>
      </c>
      <c r="C180">
        <v>0</v>
      </c>
      <c r="D180" t="s">
        <v>361</v>
      </c>
      <c r="E180" t="s">
        <v>8</v>
      </c>
      <c r="F180" t="s">
        <v>9</v>
      </c>
    </row>
    <row r="181" spans="1:6">
      <c r="A181" t="s">
        <v>362</v>
      </c>
      <c r="B181" t="s">
        <v>6</v>
      </c>
      <c r="C181">
        <v>50710</v>
      </c>
      <c r="D181" t="s">
        <v>363</v>
      </c>
      <c r="E181" t="s">
        <v>266</v>
      </c>
      <c r="F181" t="s">
        <v>267</v>
      </c>
    </row>
    <row r="182" spans="1:6">
      <c r="A182" t="s">
        <v>364</v>
      </c>
      <c r="B182" t="s">
        <v>6</v>
      </c>
      <c r="C182">
        <v>7108</v>
      </c>
      <c r="D182" t="s">
        <v>365</v>
      </c>
      <c r="E182" t="s">
        <v>58</v>
      </c>
      <c r="F182" t="s">
        <v>59</v>
      </c>
    </row>
    <row r="183" spans="1:6">
      <c r="A183" t="s">
        <v>366</v>
      </c>
      <c r="B183" t="s">
        <v>6</v>
      </c>
      <c r="C183">
        <v>349</v>
      </c>
      <c r="D183" t="s">
        <v>367</v>
      </c>
      <c r="E183" t="s">
        <v>58</v>
      </c>
      <c r="F183" t="s">
        <v>59</v>
      </c>
    </row>
    <row r="184" spans="1:6">
      <c r="A184" t="s">
        <v>368</v>
      </c>
      <c r="B184" t="s">
        <v>6</v>
      </c>
      <c r="C184">
        <v>3213</v>
      </c>
      <c r="D184" t="s">
        <v>342</v>
      </c>
      <c r="E184" t="s">
        <v>64</v>
      </c>
      <c r="F184" t="s">
        <v>65</v>
      </c>
    </row>
    <row r="185" spans="1:6">
      <c r="A185" t="s">
        <v>369</v>
      </c>
      <c r="B185" t="s">
        <v>6</v>
      </c>
      <c r="C185">
        <v>2500</v>
      </c>
      <c r="D185" t="s">
        <v>370</v>
      </c>
      <c r="E185" t="s">
        <v>8</v>
      </c>
      <c r="F185" t="s">
        <v>9</v>
      </c>
    </row>
    <row r="186" spans="1:6">
      <c r="A186" t="s">
        <v>371</v>
      </c>
      <c r="B186" t="s">
        <v>6</v>
      </c>
      <c r="C186">
        <v>11764</v>
      </c>
      <c r="D186" t="s">
        <v>372</v>
      </c>
      <c r="E186" t="s">
        <v>8</v>
      </c>
      <c r="F186" t="s">
        <v>9</v>
      </c>
    </row>
    <row r="187" spans="1:6">
      <c r="A187" t="s">
        <v>373</v>
      </c>
      <c r="B187" t="s">
        <v>6</v>
      </c>
      <c r="C187">
        <v>1751</v>
      </c>
      <c r="D187" t="s">
        <v>374</v>
      </c>
      <c r="E187" t="s">
        <v>58</v>
      </c>
      <c r="F187" t="s">
        <v>59</v>
      </c>
    </row>
    <row r="188" spans="1:6">
      <c r="A188" t="s">
        <v>375</v>
      </c>
      <c r="B188" t="s">
        <v>6</v>
      </c>
      <c r="C188">
        <v>24408</v>
      </c>
      <c r="D188" t="s">
        <v>376</v>
      </c>
      <c r="E188" t="s">
        <v>64</v>
      </c>
      <c r="F188" t="s">
        <v>65</v>
      </c>
    </row>
    <row r="189" spans="1:6">
      <c r="A189" t="s">
        <v>377</v>
      </c>
      <c r="B189" t="s">
        <v>6</v>
      </c>
      <c r="C189">
        <v>12999</v>
      </c>
      <c r="D189" t="s">
        <v>378</v>
      </c>
      <c r="E189" t="s">
        <v>58</v>
      </c>
      <c r="F189" t="s">
        <v>59</v>
      </c>
    </row>
    <row r="190" spans="1:6">
      <c r="A190" t="s">
        <v>379</v>
      </c>
      <c r="B190" t="s">
        <v>6</v>
      </c>
      <c r="C190">
        <v>7939</v>
      </c>
      <c r="D190" t="s">
        <v>380</v>
      </c>
      <c r="E190" t="s">
        <v>78</v>
      </c>
      <c r="F190" t="s">
        <v>79</v>
      </c>
    </row>
    <row r="191" spans="1:6">
      <c r="A191" t="s">
        <v>381</v>
      </c>
      <c r="B191" t="s">
        <v>6</v>
      </c>
      <c r="C191">
        <v>2633</v>
      </c>
      <c r="D191" t="s">
        <v>382</v>
      </c>
      <c r="E191" t="s">
        <v>266</v>
      </c>
      <c r="F191" t="s">
        <v>267</v>
      </c>
    </row>
    <row r="192" spans="1:6">
      <c r="A192" t="s">
        <v>383</v>
      </c>
      <c r="B192" t="s">
        <v>6</v>
      </c>
      <c r="C192">
        <v>6166</v>
      </c>
      <c r="D192" t="s">
        <v>384</v>
      </c>
      <c r="E192" t="s">
        <v>78</v>
      </c>
      <c r="F192" t="s">
        <v>79</v>
      </c>
    </row>
    <row r="193" spans="1:6">
      <c r="A193" t="s">
        <v>385</v>
      </c>
      <c r="B193" t="s">
        <v>6</v>
      </c>
      <c r="C193">
        <v>14667</v>
      </c>
      <c r="D193" t="s">
        <v>386</v>
      </c>
      <c r="E193" t="s">
        <v>266</v>
      </c>
      <c r="F193" t="s">
        <v>267</v>
      </c>
    </row>
    <row r="194" spans="1:6">
      <c r="A194" t="s">
        <v>387</v>
      </c>
      <c r="B194" t="s">
        <v>6</v>
      </c>
      <c r="C194">
        <v>13236</v>
      </c>
      <c r="D194" t="s">
        <v>388</v>
      </c>
      <c r="E194" t="s">
        <v>64</v>
      </c>
      <c r="F194" t="s">
        <v>65</v>
      </c>
    </row>
    <row r="195" spans="1:6">
      <c r="A195" t="s">
        <v>389</v>
      </c>
      <c r="B195" t="s">
        <v>6</v>
      </c>
      <c r="C195">
        <v>785</v>
      </c>
      <c r="D195" t="s">
        <v>390</v>
      </c>
      <c r="E195" t="s">
        <v>391</v>
      </c>
      <c r="F195" t="s">
        <v>392</v>
      </c>
    </row>
    <row r="196" spans="1:6">
      <c r="A196" t="s">
        <v>393</v>
      </c>
      <c r="B196" t="s">
        <v>6</v>
      </c>
      <c r="C196">
        <v>41788</v>
      </c>
      <c r="D196" t="s">
        <v>394</v>
      </c>
      <c r="E196" t="s">
        <v>8</v>
      </c>
      <c r="F196" t="s">
        <v>9</v>
      </c>
    </row>
    <row r="197" spans="1:6">
      <c r="A197" t="s">
        <v>395</v>
      </c>
      <c r="B197" t="s">
        <v>6</v>
      </c>
      <c r="C197">
        <v>19561</v>
      </c>
      <c r="D197" t="s">
        <v>396</v>
      </c>
      <c r="E197" t="s">
        <v>8</v>
      </c>
      <c r="F197" t="s">
        <v>9</v>
      </c>
    </row>
    <row r="198" spans="1:6">
      <c r="A198" t="s">
        <v>397</v>
      </c>
      <c r="B198" t="s">
        <v>6</v>
      </c>
      <c r="C198">
        <v>4430</v>
      </c>
      <c r="D198" t="s">
        <v>398</v>
      </c>
      <c r="E198" t="s">
        <v>8</v>
      </c>
      <c r="F198" t="s">
        <v>9</v>
      </c>
    </row>
    <row r="199" spans="1:6">
      <c r="A199" t="s">
        <v>399</v>
      </c>
      <c r="B199" t="s">
        <v>6</v>
      </c>
      <c r="C199">
        <v>28073</v>
      </c>
      <c r="D199" t="s">
        <v>400</v>
      </c>
      <c r="E199" t="s">
        <v>64</v>
      </c>
      <c r="F199" t="s">
        <v>65</v>
      </c>
    </row>
    <row r="200" spans="1:6">
      <c r="A200" t="s">
        <v>401</v>
      </c>
      <c r="B200" t="s">
        <v>6</v>
      </c>
      <c r="C200">
        <v>9141</v>
      </c>
      <c r="D200" t="s">
        <v>402</v>
      </c>
      <c r="E200" t="s">
        <v>64</v>
      </c>
      <c r="F200" t="s">
        <v>65</v>
      </c>
    </row>
    <row r="201" spans="1:6">
      <c r="A201" t="s">
        <v>403</v>
      </c>
      <c r="B201" t="s">
        <v>6</v>
      </c>
      <c r="C201">
        <v>60184</v>
      </c>
      <c r="D201" t="s">
        <v>404</v>
      </c>
      <c r="E201" t="s">
        <v>8</v>
      </c>
      <c r="F201" t="s">
        <v>9</v>
      </c>
    </row>
    <row r="202" spans="1:6">
      <c r="A202" t="s">
        <v>405</v>
      </c>
      <c r="B202" t="s">
        <v>6</v>
      </c>
      <c r="C202">
        <v>46661</v>
      </c>
      <c r="D202" t="s">
        <v>406</v>
      </c>
      <c r="E202" t="s">
        <v>64</v>
      </c>
      <c r="F202" t="s">
        <v>65</v>
      </c>
    </row>
    <row r="203" spans="1:6">
      <c r="A203" t="s">
        <v>407</v>
      </c>
      <c r="B203" t="s">
        <v>6</v>
      </c>
      <c r="C203">
        <v>1052</v>
      </c>
      <c r="D203" t="s">
        <v>408</v>
      </c>
      <c r="E203" t="s">
        <v>8</v>
      </c>
      <c r="F203" t="s">
        <v>9</v>
      </c>
    </row>
    <row r="204" spans="1:6">
      <c r="A204" t="s">
        <v>409</v>
      </c>
      <c r="B204" t="s">
        <v>6</v>
      </c>
      <c r="C204">
        <v>32779</v>
      </c>
      <c r="D204" t="s">
        <v>410</v>
      </c>
      <c r="E204" t="s">
        <v>58</v>
      </c>
      <c r="F204" t="s">
        <v>59</v>
      </c>
    </row>
    <row r="205" spans="1:6">
      <c r="A205" t="s">
        <v>411</v>
      </c>
      <c r="B205" t="s">
        <v>6</v>
      </c>
      <c r="C205">
        <v>12029</v>
      </c>
      <c r="D205" t="s">
        <v>412</v>
      </c>
      <c r="E205" t="s">
        <v>319</v>
      </c>
      <c r="F205" t="s">
        <v>320</v>
      </c>
    </row>
    <row r="206" spans="1:6">
      <c r="A206" t="s">
        <v>413</v>
      </c>
      <c r="B206" t="s">
        <v>6</v>
      </c>
      <c r="C206">
        <v>469</v>
      </c>
      <c r="D206" t="s">
        <v>414</v>
      </c>
      <c r="E206" t="s">
        <v>266</v>
      </c>
      <c r="F206" t="s">
        <v>267</v>
      </c>
    </row>
    <row r="207" spans="1:6">
      <c r="A207" t="s">
        <v>415</v>
      </c>
      <c r="B207" t="s">
        <v>6</v>
      </c>
      <c r="C207">
        <v>69396</v>
      </c>
      <c r="D207" t="s">
        <v>416</v>
      </c>
      <c r="E207" t="s">
        <v>319</v>
      </c>
      <c r="F207" t="s">
        <v>320</v>
      </c>
    </row>
    <row r="208" spans="1:6">
      <c r="A208" t="s">
        <v>417</v>
      </c>
      <c r="B208" t="s">
        <v>6</v>
      </c>
      <c r="C208">
        <v>2057</v>
      </c>
      <c r="D208" t="s">
        <v>418</v>
      </c>
      <c r="E208" t="s">
        <v>64</v>
      </c>
      <c r="F208" t="s">
        <v>65</v>
      </c>
    </row>
    <row r="209" spans="1:6">
      <c r="A209" t="s">
        <v>419</v>
      </c>
      <c r="B209" t="s">
        <v>6</v>
      </c>
      <c r="C209">
        <v>1264</v>
      </c>
      <c r="D209" t="s">
        <v>420</v>
      </c>
      <c r="E209" t="s">
        <v>8</v>
      </c>
      <c r="F209" t="s">
        <v>9</v>
      </c>
    </row>
    <row r="210" spans="1:6">
      <c r="A210" t="s">
        <v>421</v>
      </c>
      <c r="B210" t="s">
        <v>6</v>
      </c>
      <c r="C210">
        <v>15381</v>
      </c>
      <c r="D210" t="s">
        <v>422</v>
      </c>
      <c r="E210" t="s">
        <v>8</v>
      </c>
      <c r="F210" t="s">
        <v>9</v>
      </c>
    </row>
    <row r="211" spans="1:6">
      <c r="A211" t="s">
        <v>423</v>
      </c>
      <c r="B211" t="s">
        <v>6</v>
      </c>
      <c r="C211">
        <v>40970</v>
      </c>
      <c r="D211" t="s">
        <v>424</v>
      </c>
      <c r="E211" t="s">
        <v>266</v>
      </c>
      <c r="F211" t="s">
        <v>267</v>
      </c>
    </row>
    <row r="212" spans="1:6">
      <c r="A212" t="s">
        <v>425</v>
      </c>
      <c r="B212" t="s">
        <v>6</v>
      </c>
      <c r="C212">
        <v>6076</v>
      </c>
      <c r="D212" t="s">
        <v>426</v>
      </c>
      <c r="E212" t="s">
        <v>266</v>
      </c>
      <c r="F212" t="s">
        <v>267</v>
      </c>
    </row>
    <row r="213" spans="1:6">
      <c r="A213" t="s">
        <v>427</v>
      </c>
      <c r="B213" t="s">
        <v>6</v>
      </c>
      <c r="C213">
        <v>10825</v>
      </c>
      <c r="D213" t="s">
        <v>428</v>
      </c>
      <c r="E213" t="s">
        <v>8</v>
      </c>
      <c r="F213" t="s">
        <v>9</v>
      </c>
    </row>
    <row r="214" spans="1:6">
      <c r="A214" t="s">
        <v>429</v>
      </c>
      <c r="B214" t="s">
        <v>6</v>
      </c>
      <c r="C214">
        <v>1736</v>
      </c>
      <c r="D214" t="s">
        <v>430</v>
      </c>
      <c r="E214" t="s">
        <v>64</v>
      </c>
      <c r="F214" t="s">
        <v>65</v>
      </c>
    </row>
    <row r="215" spans="1:6">
      <c r="A215" t="s">
        <v>431</v>
      </c>
      <c r="B215" t="s">
        <v>6</v>
      </c>
      <c r="C215">
        <v>61377</v>
      </c>
      <c r="D215" t="s">
        <v>432</v>
      </c>
      <c r="E215" t="s">
        <v>319</v>
      </c>
      <c r="F215" t="s">
        <v>320</v>
      </c>
    </row>
    <row r="216" spans="1:6">
      <c r="A216" t="s">
        <v>433</v>
      </c>
      <c r="B216" t="s">
        <v>6</v>
      </c>
      <c r="C216">
        <v>6850</v>
      </c>
      <c r="D216" t="s">
        <v>434</v>
      </c>
      <c r="E216" t="s">
        <v>78</v>
      </c>
      <c r="F216" t="s">
        <v>79</v>
      </c>
    </row>
    <row r="217" spans="1:6">
      <c r="A217" t="s">
        <v>435</v>
      </c>
      <c r="B217" t="s">
        <v>6</v>
      </c>
      <c r="C217">
        <v>0</v>
      </c>
      <c r="D217" t="s">
        <v>436</v>
      </c>
      <c r="E217" t="s">
        <v>8</v>
      </c>
      <c r="F217" t="s">
        <v>9</v>
      </c>
    </row>
    <row r="218" spans="1:6">
      <c r="A218" t="s">
        <v>437</v>
      </c>
      <c r="B218" t="s">
        <v>6</v>
      </c>
      <c r="C218">
        <v>22425</v>
      </c>
      <c r="D218" t="s">
        <v>438</v>
      </c>
      <c r="E218" t="s">
        <v>8</v>
      </c>
      <c r="F218" t="s">
        <v>9</v>
      </c>
    </row>
    <row r="219" spans="1:6">
      <c r="A219" t="s">
        <v>439</v>
      </c>
      <c r="B219" t="s">
        <v>6</v>
      </c>
      <c r="C219">
        <v>8713</v>
      </c>
      <c r="D219" t="s">
        <v>440</v>
      </c>
      <c r="E219" t="s">
        <v>8</v>
      </c>
      <c r="F219" t="s">
        <v>9</v>
      </c>
    </row>
    <row r="220" spans="1:6">
      <c r="A220" t="s">
        <v>441</v>
      </c>
      <c r="B220" t="s">
        <v>6</v>
      </c>
      <c r="C220">
        <v>0</v>
      </c>
      <c r="D220" t="s">
        <v>442</v>
      </c>
      <c r="E220" t="s">
        <v>78</v>
      </c>
      <c r="F220" t="s">
        <v>79</v>
      </c>
    </row>
    <row r="221" spans="1:6">
      <c r="A221" t="s">
        <v>443</v>
      </c>
      <c r="B221" t="s">
        <v>6</v>
      </c>
      <c r="C221">
        <v>5867</v>
      </c>
      <c r="D221" t="s">
        <v>444</v>
      </c>
      <c r="E221" t="s">
        <v>8</v>
      </c>
      <c r="F221" t="s">
        <v>9</v>
      </c>
    </row>
    <row r="222" spans="1:6">
      <c r="A222" t="s">
        <v>445</v>
      </c>
      <c r="B222" t="s">
        <v>6</v>
      </c>
      <c r="C222">
        <v>0</v>
      </c>
      <c r="D222" t="s">
        <v>446</v>
      </c>
      <c r="E222" t="s">
        <v>8</v>
      </c>
      <c r="F222" t="s">
        <v>9</v>
      </c>
    </row>
    <row r="223" spans="1:6">
      <c r="A223" t="s">
        <v>447</v>
      </c>
      <c r="B223" t="s">
        <v>6</v>
      </c>
      <c r="C223">
        <v>54122</v>
      </c>
      <c r="D223" t="s">
        <v>448</v>
      </c>
      <c r="E223" t="s">
        <v>8</v>
      </c>
      <c r="F223" t="s">
        <v>9</v>
      </c>
    </row>
    <row r="224" spans="1:6">
      <c r="A224" t="s">
        <v>449</v>
      </c>
      <c r="B224" t="s">
        <v>6</v>
      </c>
      <c r="C224">
        <v>12555</v>
      </c>
      <c r="D224" t="s">
        <v>450</v>
      </c>
      <c r="E224" t="s">
        <v>319</v>
      </c>
      <c r="F224" t="s">
        <v>320</v>
      </c>
    </row>
    <row r="225" spans="1:6">
      <c r="A225" t="s">
        <v>451</v>
      </c>
      <c r="B225" t="s">
        <v>6</v>
      </c>
      <c r="C225">
        <v>8393</v>
      </c>
      <c r="D225" t="s">
        <v>365</v>
      </c>
      <c r="E225" t="s">
        <v>58</v>
      </c>
      <c r="F225" t="s">
        <v>59</v>
      </c>
    </row>
    <row r="226" spans="1:6">
      <c r="A226" t="s">
        <v>452</v>
      </c>
      <c r="B226" t="s">
        <v>6</v>
      </c>
      <c r="C226">
        <v>11363</v>
      </c>
      <c r="D226" t="s">
        <v>453</v>
      </c>
      <c r="E226" t="s">
        <v>266</v>
      </c>
      <c r="F226" t="s">
        <v>267</v>
      </c>
    </row>
    <row r="227" spans="1:6">
      <c r="A227" t="s">
        <v>454</v>
      </c>
      <c r="B227" t="s">
        <v>6</v>
      </c>
      <c r="C227">
        <v>13111</v>
      </c>
      <c r="D227" t="s">
        <v>455</v>
      </c>
      <c r="E227" t="s">
        <v>8</v>
      </c>
      <c r="F227" t="s">
        <v>9</v>
      </c>
    </row>
    <row r="228" spans="1:6">
      <c r="A228" t="s">
        <v>456</v>
      </c>
      <c r="B228" t="s">
        <v>6</v>
      </c>
      <c r="C228">
        <v>10134</v>
      </c>
      <c r="D228" t="s">
        <v>457</v>
      </c>
      <c r="E228" t="s">
        <v>8</v>
      </c>
      <c r="F228" t="s">
        <v>9</v>
      </c>
    </row>
    <row r="229" spans="1:6">
      <c r="A229" t="s">
        <v>458</v>
      </c>
      <c r="B229" t="s">
        <v>6</v>
      </c>
      <c r="C229">
        <v>5276</v>
      </c>
      <c r="D229" t="s">
        <v>459</v>
      </c>
      <c r="E229" t="s">
        <v>78</v>
      </c>
      <c r="F229" t="s">
        <v>79</v>
      </c>
    </row>
    <row r="230" spans="1:6">
      <c r="A230" t="s">
        <v>460</v>
      </c>
      <c r="B230" t="s">
        <v>6</v>
      </c>
      <c r="C230">
        <v>8183</v>
      </c>
      <c r="D230" t="s">
        <v>461</v>
      </c>
      <c r="E230" t="s">
        <v>78</v>
      </c>
      <c r="F230" t="s">
        <v>79</v>
      </c>
    </row>
    <row r="231" spans="1:6">
      <c r="A231" t="s">
        <v>462</v>
      </c>
      <c r="B231" t="s">
        <v>6</v>
      </c>
      <c r="C231">
        <v>84321</v>
      </c>
      <c r="D231" t="s">
        <v>463</v>
      </c>
      <c r="E231" t="s">
        <v>266</v>
      </c>
      <c r="F231" t="s">
        <v>267</v>
      </c>
    </row>
    <row r="232" spans="1:6">
      <c r="A232" t="s">
        <v>464</v>
      </c>
      <c r="B232" t="s">
        <v>6</v>
      </c>
      <c r="C232">
        <v>557</v>
      </c>
      <c r="D232" t="s">
        <v>465</v>
      </c>
      <c r="E232" t="s">
        <v>266</v>
      </c>
      <c r="F232" t="s">
        <v>267</v>
      </c>
    </row>
    <row r="233" spans="1:6">
      <c r="A233" t="s">
        <v>466</v>
      </c>
      <c r="B233" t="s">
        <v>6</v>
      </c>
      <c r="C233">
        <v>1611</v>
      </c>
      <c r="D233" t="s">
        <v>467</v>
      </c>
      <c r="E233" t="s">
        <v>78</v>
      </c>
      <c r="F233" t="s">
        <v>79</v>
      </c>
    </row>
    <row r="234" spans="1:6">
      <c r="A234" t="s">
        <v>468</v>
      </c>
      <c r="B234" t="s">
        <v>6</v>
      </c>
      <c r="C234">
        <v>2643</v>
      </c>
      <c r="D234" t="s">
        <v>469</v>
      </c>
      <c r="E234" t="s">
        <v>78</v>
      </c>
      <c r="F234" t="s">
        <v>79</v>
      </c>
    </row>
    <row r="235" spans="1:6">
      <c r="A235" t="s">
        <v>470</v>
      </c>
      <c r="B235" t="s">
        <v>6</v>
      </c>
      <c r="C235">
        <v>14492</v>
      </c>
      <c r="D235" t="s">
        <v>471</v>
      </c>
      <c r="E235" t="s">
        <v>319</v>
      </c>
      <c r="F235" t="s">
        <v>320</v>
      </c>
    </row>
    <row r="236" spans="1:6">
      <c r="A236" t="s">
        <v>472</v>
      </c>
      <c r="B236" t="s">
        <v>6</v>
      </c>
      <c r="C236">
        <v>1447</v>
      </c>
      <c r="D236" t="s">
        <v>473</v>
      </c>
      <c r="E236" t="s">
        <v>391</v>
      </c>
      <c r="F236" t="s">
        <v>392</v>
      </c>
    </row>
    <row r="237" spans="1:6">
      <c r="A237" t="s">
        <v>474</v>
      </c>
      <c r="B237" t="s">
        <v>6</v>
      </c>
      <c r="C237">
        <v>0</v>
      </c>
      <c r="D237" t="s">
        <v>475</v>
      </c>
      <c r="E237" t="s">
        <v>58</v>
      </c>
      <c r="F237" t="s">
        <v>59</v>
      </c>
    </row>
    <row r="238" spans="1:6">
      <c r="A238" t="s">
        <v>476</v>
      </c>
      <c r="B238" t="s">
        <v>6</v>
      </c>
      <c r="C238">
        <v>43822</v>
      </c>
      <c r="D238" t="s">
        <v>477</v>
      </c>
      <c r="E238" t="s">
        <v>8</v>
      </c>
      <c r="F238" t="s">
        <v>9</v>
      </c>
    </row>
    <row r="239" spans="1:6">
      <c r="A239" t="s">
        <v>478</v>
      </c>
      <c r="B239" t="s">
        <v>6</v>
      </c>
      <c r="C239">
        <v>7268</v>
      </c>
      <c r="D239" t="s">
        <v>479</v>
      </c>
      <c r="E239" t="s">
        <v>64</v>
      </c>
      <c r="F239" t="s">
        <v>65</v>
      </c>
    </row>
    <row r="240" spans="1:6">
      <c r="A240" t="s">
        <v>480</v>
      </c>
      <c r="B240" t="s">
        <v>6</v>
      </c>
      <c r="C240">
        <v>0</v>
      </c>
      <c r="D240" t="s">
        <v>481</v>
      </c>
      <c r="E240" t="s">
        <v>64</v>
      </c>
      <c r="F240" t="s">
        <v>65</v>
      </c>
    </row>
    <row r="241" spans="1:6">
      <c r="A241" t="s">
        <v>482</v>
      </c>
      <c r="B241" t="s">
        <v>6</v>
      </c>
      <c r="C241">
        <v>22963</v>
      </c>
      <c r="D241" t="s">
        <v>483</v>
      </c>
      <c r="E241" t="s">
        <v>64</v>
      </c>
      <c r="F241" t="s">
        <v>65</v>
      </c>
    </row>
    <row r="242" spans="1:6">
      <c r="A242" t="s">
        <v>484</v>
      </c>
      <c r="B242" t="s">
        <v>6</v>
      </c>
      <c r="C242">
        <v>9972</v>
      </c>
      <c r="D242" t="s">
        <v>485</v>
      </c>
      <c r="E242" t="s">
        <v>319</v>
      </c>
      <c r="F242" t="s">
        <v>320</v>
      </c>
    </row>
    <row r="243" spans="1:6">
      <c r="A243" t="s">
        <v>486</v>
      </c>
      <c r="B243" t="s">
        <v>6</v>
      </c>
      <c r="C243">
        <v>6530</v>
      </c>
      <c r="D243" t="s">
        <v>487</v>
      </c>
      <c r="E243" t="s">
        <v>64</v>
      </c>
      <c r="F243" t="s">
        <v>65</v>
      </c>
    </row>
    <row r="244" spans="1:6">
      <c r="A244" t="s">
        <v>488</v>
      </c>
      <c r="B244" t="s">
        <v>6</v>
      </c>
      <c r="C244">
        <v>26270</v>
      </c>
      <c r="D244" t="s">
        <v>489</v>
      </c>
      <c r="E244" t="s">
        <v>64</v>
      </c>
      <c r="F244" t="s">
        <v>65</v>
      </c>
    </row>
    <row r="245" spans="1:6">
      <c r="A245" t="s">
        <v>490</v>
      </c>
      <c r="B245" t="s">
        <v>6</v>
      </c>
      <c r="C245">
        <v>5826</v>
      </c>
      <c r="D245" t="s">
        <v>491</v>
      </c>
      <c r="E245" t="s">
        <v>58</v>
      </c>
      <c r="F245" t="s">
        <v>59</v>
      </c>
    </row>
    <row r="246" spans="1:6">
      <c r="A246" t="s">
        <v>492</v>
      </c>
      <c r="B246" t="s">
        <v>6</v>
      </c>
      <c r="C246">
        <v>4139</v>
      </c>
      <c r="D246" t="s">
        <v>493</v>
      </c>
      <c r="E246" t="s">
        <v>391</v>
      </c>
      <c r="F246" t="s">
        <v>392</v>
      </c>
    </row>
    <row r="247" spans="1:6">
      <c r="A247" t="s">
        <v>494</v>
      </c>
      <c r="B247" t="s">
        <v>6</v>
      </c>
      <c r="C247">
        <v>11595</v>
      </c>
      <c r="D247" t="s">
        <v>495</v>
      </c>
      <c r="E247" t="s">
        <v>319</v>
      </c>
      <c r="F247" t="s">
        <v>320</v>
      </c>
    </row>
    <row r="248" spans="1:6">
      <c r="A248" t="s">
        <v>496</v>
      </c>
      <c r="B248" t="s">
        <v>6</v>
      </c>
      <c r="C248">
        <v>14414</v>
      </c>
      <c r="D248" t="s">
        <v>497</v>
      </c>
      <c r="E248" t="s">
        <v>8</v>
      </c>
      <c r="F248" t="s">
        <v>9</v>
      </c>
    </row>
    <row r="249" spans="1:6">
      <c r="A249" t="s">
        <v>498</v>
      </c>
      <c r="B249" t="s">
        <v>6</v>
      </c>
      <c r="C249">
        <v>45361</v>
      </c>
      <c r="D249" t="s">
        <v>499</v>
      </c>
      <c r="E249" t="s">
        <v>8</v>
      </c>
      <c r="F249" t="s">
        <v>9</v>
      </c>
    </row>
    <row r="250" spans="1:6">
      <c r="A250" t="s">
        <v>500</v>
      </c>
      <c r="B250" t="s">
        <v>6</v>
      </c>
      <c r="C250">
        <v>842</v>
      </c>
      <c r="D250" t="s">
        <v>501</v>
      </c>
      <c r="E250" t="s">
        <v>8</v>
      </c>
      <c r="F250" t="s">
        <v>9</v>
      </c>
    </row>
    <row r="251" spans="1:6">
      <c r="A251" t="s">
        <v>502</v>
      </c>
      <c r="B251" t="s">
        <v>6</v>
      </c>
      <c r="C251">
        <v>3092</v>
      </c>
      <c r="D251" t="s">
        <v>503</v>
      </c>
      <c r="E251" t="s">
        <v>78</v>
      </c>
      <c r="F251" t="s">
        <v>79</v>
      </c>
    </row>
    <row r="252" spans="1:6">
      <c r="A252" t="s">
        <v>504</v>
      </c>
      <c r="B252" t="s">
        <v>6</v>
      </c>
      <c r="C252">
        <v>0</v>
      </c>
      <c r="D252" t="s">
        <v>505</v>
      </c>
      <c r="E252" t="s">
        <v>64</v>
      </c>
      <c r="F252" t="s">
        <v>65</v>
      </c>
    </row>
    <row r="253" spans="1:6">
      <c r="A253" t="s">
        <v>506</v>
      </c>
      <c r="B253" t="s">
        <v>6</v>
      </c>
      <c r="C253">
        <v>0</v>
      </c>
      <c r="D253" t="s">
        <v>507</v>
      </c>
      <c r="E253" t="s">
        <v>64</v>
      </c>
      <c r="F253" t="s">
        <v>65</v>
      </c>
    </row>
    <row r="254" spans="1:6">
      <c r="A254" t="s">
        <v>508</v>
      </c>
      <c r="B254" t="s">
        <v>6</v>
      </c>
      <c r="C254">
        <v>1217</v>
      </c>
      <c r="D254" t="s">
        <v>509</v>
      </c>
      <c r="E254" t="s">
        <v>319</v>
      </c>
      <c r="F254" t="s">
        <v>320</v>
      </c>
    </row>
    <row r="255" spans="1:6">
      <c r="A255" t="s">
        <v>510</v>
      </c>
      <c r="B255" t="s">
        <v>6</v>
      </c>
      <c r="C255">
        <v>29</v>
      </c>
      <c r="D255" t="s">
        <v>511</v>
      </c>
      <c r="E255" t="s">
        <v>8</v>
      </c>
      <c r="F255" t="s">
        <v>9</v>
      </c>
    </row>
    <row r="256" spans="1:6">
      <c r="A256" t="s">
        <v>512</v>
      </c>
      <c r="B256" t="s">
        <v>6</v>
      </c>
      <c r="C256">
        <v>7832</v>
      </c>
      <c r="D256" t="s">
        <v>513</v>
      </c>
      <c r="E256" t="s">
        <v>64</v>
      </c>
      <c r="F256" t="s">
        <v>65</v>
      </c>
    </row>
    <row r="257" spans="1:6">
      <c r="A257" t="s">
        <v>514</v>
      </c>
      <c r="B257" t="s">
        <v>6</v>
      </c>
      <c r="C257">
        <v>298</v>
      </c>
      <c r="D257" t="s">
        <v>515</v>
      </c>
      <c r="E257" t="s">
        <v>58</v>
      </c>
      <c r="F257" t="s">
        <v>59</v>
      </c>
    </row>
    <row r="258" spans="1:6">
      <c r="A258" t="s">
        <v>516</v>
      </c>
      <c r="B258" t="s">
        <v>6</v>
      </c>
      <c r="C258">
        <v>0</v>
      </c>
      <c r="D258" t="s">
        <v>517</v>
      </c>
      <c r="E258" t="s">
        <v>64</v>
      </c>
      <c r="F258" t="s">
        <v>65</v>
      </c>
    </row>
    <row r="259" spans="1:6">
      <c r="A259" t="s">
        <v>518</v>
      </c>
      <c r="B259" t="s">
        <v>6</v>
      </c>
      <c r="C259">
        <v>10452</v>
      </c>
      <c r="D259" t="s">
        <v>519</v>
      </c>
      <c r="E259" t="s">
        <v>8</v>
      </c>
      <c r="F259" t="s">
        <v>9</v>
      </c>
    </row>
    <row r="260" spans="1:6">
      <c r="A260" t="s">
        <v>520</v>
      </c>
      <c r="B260" t="s">
        <v>6</v>
      </c>
      <c r="C260">
        <v>16492</v>
      </c>
      <c r="D260" t="s">
        <v>521</v>
      </c>
      <c r="E260" t="s">
        <v>319</v>
      </c>
      <c r="F260" t="s">
        <v>320</v>
      </c>
    </row>
    <row r="261" spans="1:6">
      <c r="A261" t="s">
        <v>522</v>
      </c>
      <c r="B261" t="s">
        <v>6</v>
      </c>
      <c r="C261">
        <v>17478</v>
      </c>
      <c r="D261" t="s">
        <v>523</v>
      </c>
      <c r="E261" t="s">
        <v>58</v>
      </c>
      <c r="F261" t="s">
        <v>59</v>
      </c>
    </row>
    <row r="262" spans="1:6">
      <c r="A262" t="s">
        <v>524</v>
      </c>
      <c r="B262" t="s">
        <v>6</v>
      </c>
      <c r="C262">
        <v>3152</v>
      </c>
      <c r="D262" t="s">
        <v>499</v>
      </c>
      <c r="E262" t="s">
        <v>8</v>
      </c>
      <c r="F262" t="s">
        <v>9</v>
      </c>
    </row>
    <row r="263" spans="1:6">
      <c r="A263" t="s">
        <v>525</v>
      </c>
      <c r="B263" t="s">
        <v>6</v>
      </c>
      <c r="C263">
        <v>3257</v>
      </c>
      <c r="D263" t="s">
        <v>526</v>
      </c>
      <c r="E263" t="s">
        <v>8</v>
      </c>
      <c r="F263" t="s">
        <v>9</v>
      </c>
    </row>
    <row r="264" spans="1:6">
      <c r="A264" t="s">
        <v>527</v>
      </c>
      <c r="B264" t="s">
        <v>6</v>
      </c>
      <c r="C264">
        <v>25993</v>
      </c>
      <c r="D264" t="s">
        <v>528</v>
      </c>
      <c r="E264" t="s">
        <v>391</v>
      </c>
      <c r="F264" t="s">
        <v>392</v>
      </c>
    </row>
    <row r="265" spans="1:6">
      <c r="A265" t="s">
        <v>529</v>
      </c>
      <c r="B265" t="s">
        <v>6</v>
      </c>
      <c r="C265">
        <v>26831</v>
      </c>
      <c r="D265" t="s">
        <v>530</v>
      </c>
      <c r="E265" t="s">
        <v>58</v>
      </c>
      <c r="F265" t="s">
        <v>59</v>
      </c>
    </row>
    <row r="266" spans="1:6">
      <c r="A266" t="s">
        <v>531</v>
      </c>
      <c r="B266" t="s">
        <v>6</v>
      </c>
      <c r="C266">
        <v>1547</v>
      </c>
      <c r="D266" t="s">
        <v>352</v>
      </c>
      <c r="E266" t="s">
        <v>64</v>
      </c>
      <c r="F266" t="s">
        <v>65</v>
      </c>
    </row>
    <row r="267" spans="1:6">
      <c r="A267" t="s">
        <v>532</v>
      </c>
      <c r="B267" t="s">
        <v>6</v>
      </c>
      <c r="C267">
        <v>2500</v>
      </c>
      <c r="D267" t="s">
        <v>533</v>
      </c>
      <c r="E267" t="s">
        <v>8</v>
      </c>
      <c r="F267" t="s">
        <v>9</v>
      </c>
    </row>
    <row r="268" spans="1:6">
      <c r="A268" t="s">
        <v>534</v>
      </c>
      <c r="B268" t="s">
        <v>6</v>
      </c>
      <c r="C268">
        <v>0</v>
      </c>
      <c r="D268" t="s">
        <v>535</v>
      </c>
      <c r="E268" t="s">
        <v>64</v>
      </c>
      <c r="F268" t="s">
        <v>65</v>
      </c>
    </row>
    <row r="269" spans="1:6">
      <c r="A269" t="s">
        <v>536</v>
      </c>
      <c r="B269" t="s">
        <v>6</v>
      </c>
      <c r="C269">
        <v>19877</v>
      </c>
      <c r="D269" t="s">
        <v>537</v>
      </c>
      <c r="E269" t="s">
        <v>58</v>
      </c>
      <c r="F269" t="s">
        <v>59</v>
      </c>
    </row>
    <row r="270" spans="1:6">
      <c r="A270" t="s">
        <v>538</v>
      </c>
      <c r="B270" t="s">
        <v>6</v>
      </c>
      <c r="C270">
        <v>3147</v>
      </c>
      <c r="D270" t="s">
        <v>539</v>
      </c>
      <c r="E270" t="s">
        <v>58</v>
      </c>
      <c r="F270" t="s">
        <v>59</v>
      </c>
    </row>
    <row r="271" spans="1:6">
      <c r="A271" t="s">
        <v>540</v>
      </c>
      <c r="B271" t="s">
        <v>6</v>
      </c>
      <c r="C271">
        <v>14410</v>
      </c>
      <c r="D271" t="s">
        <v>541</v>
      </c>
      <c r="E271" t="s">
        <v>8</v>
      </c>
      <c r="F271" t="s">
        <v>9</v>
      </c>
    </row>
    <row r="272" spans="1:6">
      <c r="A272" t="s">
        <v>542</v>
      </c>
      <c r="B272" t="s">
        <v>6</v>
      </c>
      <c r="C272">
        <v>1976</v>
      </c>
      <c r="D272" t="s">
        <v>543</v>
      </c>
      <c r="E272" t="s">
        <v>64</v>
      </c>
      <c r="F272" t="s">
        <v>65</v>
      </c>
    </row>
    <row r="273" spans="1:6">
      <c r="A273" t="s">
        <v>544</v>
      </c>
      <c r="B273" t="s">
        <v>6</v>
      </c>
      <c r="C273">
        <v>13327</v>
      </c>
      <c r="D273" t="s">
        <v>545</v>
      </c>
      <c r="E273" t="s">
        <v>78</v>
      </c>
      <c r="F273" t="s">
        <v>79</v>
      </c>
    </row>
    <row r="274" spans="1:6">
      <c r="A274" t="s">
        <v>546</v>
      </c>
      <c r="B274" t="s">
        <v>6</v>
      </c>
      <c r="C274">
        <v>0</v>
      </c>
      <c r="D274" t="s">
        <v>547</v>
      </c>
      <c r="E274" t="s">
        <v>64</v>
      </c>
      <c r="F274" t="s">
        <v>65</v>
      </c>
    </row>
    <row r="275" spans="1:6">
      <c r="A275" t="s">
        <v>548</v>
      </c>
      <c r="B275" t="s">
        <v>6</v>
      </c>
      <c r="C275">
        <v>0</v>
      </c>
      <c r="D275" t="s">
        <v>549</v>
      </c>
      <c r="E275" t="s">
        <v>64</v>
      </c>
      <c r="F275" t="s">
        <v>65</v>
      </c>
    </row>
    <row r="276" spans="1:6">
      <c r="A276" t="s">
        <v>550</v>
      </c>
      <c r="B276" t="s">
        <v>6</v>
      </c>
      <c r="C276">
        <v>0</v>
      </c>
      <c r="D276" t="s">
        <v>551</v>
      </c>
      <c r="E276" t="s">
        <v>64</v>
      </c>
      <c r="F276" t="s">
        <v>65</v>
      </c>
    </row>
    <row r="277" spans="1:6">
      <c r="A277" t="s">
        <v>552</v>
      </c>
      <c r="B277" t="s">
        <v>6</v>
      </c>
      <c r="C277">
        <v>2386</v>
      </c>
      <c r="D277" t="s">
        <v>553</v>
      </c>
      <c r="E277" t="s">
        <v>8</v>
      </c>
      <c r="F277" t="s">
        <v>9</v>
      </c>
    </row>
    <row r="278" spans="1:6">
      <c r="A278" t="s">
        <v>554</v>
      </c>
      <c r="B278" t="s">
        <v>6</v>
      </c>
      <c r="C278">
        <v>4296</v>
      </c>
      <c r="D278" t="s">
        <v>555</v>
      </c>
      <c r="E278" t="s">
        <v>266</v>
      </c>
      <c r="F278" t="s">
        <v>267</v>
      </c>
    </row>
    <row r="279" spans="1:6">
      <c r="A279" t="s">
        <v>556</v>
      </c>
      <c r="B279" t="s">
        <v>6</v>
      </c>
      <c r="C279">
        <v>0</v>
      </c>
      <c r="D279" t="s">
        <v>557</v>
      </c>
      <c r="E279" t="s">
        <v>8</v>
      </c>
      <c r="F279" t="s">
        <v>9</v>
      </c>
    </row>
    <row r="280" spans="1:6">
      <c r="A280" t="s">
        <v>558</v>
      </c>
      <c r="B280" t="s">
        <v>6</v>
      </c>
      <c r="C280">
        <v>14391</v>
      </c>
      <c r="D280" t="s">
        <v>559</v>
      </c>
      <c r="E280" t="s">
        <v>8</v>
      </c>
      <c r="F280" t="s">
        <v>9</v>
      </c>
    </row>
    <row r="281" spans="1:6">
      <c r="A281" t="s">
        <v>560</v>
      </c>
      <c r="B281" t="s">
        <v>6</v>
      </c>
      <c r="C281">
        <v>14068</v>
      </c>
      <c r="D281" t="s">
        <v>299</v>
      </c>
      <c r="E281" t="s">
        <v>64</v>
      </c>
      <c r="F281" t="s">
        <v>65</v>
      </c>
    </row>
    <row r="282" spans="1:6">
      <c r="A282" t="s">
        <v>561</v>
      </c>
      <c r="B282" t="s">
        <v>6</v>
      </c>
      <c r="C282">
        <v>15902</v>
      </c>
      <c r="D282" t="s">
        <v>562</v>
      </c>
      <c r="E282" t="s">
        <v>58</v>
      </c>
      <c r="F282" t="s">
        <v>59</v>
      </c>
    </row>
    <row r="283" spans="1:6">
      <c r="A283" t="s">
        <v>563</v>
      </c>
      <c r="B283" t="s">
        <v>6</v>
      </c>
      <c r="C283">
        <v>1359</v>
      </c>
      <c r="D283" t="s">
        <v>564</v>
      </c>
      <c r="E283" t="s">
        <v>266</v>
      </c>
      <c r="F283" t="s">
        <v>267</v>
      </c>
    </row>
    <row r="284" spans="1:6">
      <c r="A284" t="s">
        <v>565</v>
      </c>
      <c r="B284" t="s">
        <v>6</v>
      </c>
      <c r="C284">
        <v>2869</v>
      </c>
      <c r="D284" t="s">
        <v>566</v>
      </c>
      <c r="E284" t="s">
        <v>8</v>
      </c>
      <c r="F284" t="s">
        <v>9</v>
      </c>
    </row>
    <row r="285" spans="1:6">
      <c r="A285" t="s">
        <v>567</v>
      </c>
      <c r="B285" t="s">
        <v>6</v>
      </c>
      <c r="C285">
        <v>31684</v>
      </c>
      <c r="D285" t="s">
        <v>568</v>
      </c>
      <c r="E285" t="s">
        <v>64</v>
      </c>
      <c r="F285" t="s">
        <v>65</v>
      </c>
    </row>
    <row r="286" spans="1:6">
      <c r="A286" t="s">
        <v>569</v>
      </c>
      <c r="B286" t="s">
        <v>6</v>
      </c>
      <c r="C286">
        <v>7272</v>
      </c>
      <c r="D286" t="s">
        <v>570</v>
      </c>
      <c r="E286" t="s">
        <v>64</v>
      </c>
      <c r="F286" t="s">
        <v>65</v>
      </c>
    </row>
    <row r="287" spans="1:6">
      <c r="A287" t="s">
        <v>571</v>
      </c>
      <c r="B287" t="s">
        <v>6</v>
      </c>
      <c r="C287">
        <v>10418</v>
      </c>
      <c r="D287" t="s">
        <v>572</v>
      </c>
      <c r="E287" t="s">
        <v>8</v>
      </c>
      <c r="F287" t="s">
        <v>9</v>
      </c>
    </row>
    <row r="288" spans="1:6">
      <c r="A288" t="s">
        <v>573</v>
      </c>
      <c r="B288" t="s">
        <v>6</v>
      </c>
      <c r="C288">
        <v>53162</v>
      </c>
      <c r="D288" t="s">
        <v>574</v>
      </c>
      <c r="E288" t="s">
        <v>8</v>
      </c>
      <c r="F288" t="s">
        <v>9</v>
      </c>
    </row>
    <row r="289" spans="1:6">
      <c r="A289" t="s">
        <v>575</v>
      </c>
      <c r="B289" t="s">
        <v>6</v>
      </c>
      <c r="C289">
        <v>804</v>
      </c>
      <c r="D289" t="s">
        <v>576</v>
      </c>
      <c r="E289" t="s">
        <v>78</v>
      </c>
      <c r="F289" t="s">
        <v>79</v>
      </c>
    </row>
    <row r="290" spans="1:6">
      <c r="A290" t="s">
        <v>577</v>
      </c>
      <c r="B290" t="s">
        <v>6</v>
      </c>
      <c r="C290">
        <v>28686</v>
      </c>
      <c r="D290" t="s">
        <v>578</v>
      </c>
      <c r="E290" t="s">
        <v>8</v>
      </c>
      <c r="F290" t="s">
        <v>9</v>
      </c>
    </row>
    <row r="291" spans="1:6">
      <c r="A291" t="s">
        <v>579</v>
      </c>
      <c r="B291" t="s">
        <v>6</v>
      </c>
      <c r="C291">
        <v>9092</v>
      </c>
      <c r="D291" t="s">
        <v>580</v>
      </c>
      <c r="E291" t="s">
        <v>8</v>
      </c>
      <c r="F291" t="s">
        <v>9</v>
      </c>
    </row>
    <row r="292" spans="1:6">
      <c r="A292" t="s">
        <v>581</v>
      </c>
      <c r="B292" t="s">
        <v>6</v>
      </c>
      <c r="C292">
        <v>15695</v>
      </c>
      <c r="D292" t="s">
        <v>582</v>
      </c>
      <c r="E292" t="s">
        <v>319</v>
      </c>
      <c r="F292" t="s">
        <v>320</v>
      </c>
    </row>
    <row r="293" spans="1:6">
      <c r="A293" t="s">
        <v>583</v>
      </c>
      <c r="B293" t="s">
        <v>6</v>
      </c>
      <c r="C293">
        <v>13816</v>
      </c>
      <c r="D293" t="s">
        <v>584</v>
      </c>
      <c r="E293" t="s">
        <v>64</v>
      </c>
      <c r="F293" t="s">
        <v>65</v>
      </c>
    </row>
    <row r="294" spans="1:6">
      <c r="A294" t="s">
        <v>585</v>
      </c>
      <c r="B294" t="s">
        <v>6</v>
      </c>
      <c r="C294">
        <v>8192</v>
      </c>
      <c r="D294" t="s">
        <v>586</v>
      </c>
      <c r="E294" t="s">
        <v>64</v>
      </c>
      <c r="F294" t="s">
        <v>65</v>
      </c>
    </row>
    <row r="295" spans="1:6">
      <c r="A295" t="s">
        <v>587</v>
      </c>
      <c r="B295" t="s">
        <v>6</v>
      </c>
      <c r="C295">
        <v>7526</v>
      </c>
      <c r="D295" t="s">
        <v>503</v>
      </c>
      <c r="E295" t="s">
        <v>319</v>
      </c>
      <c r="F295" t="s">
        <v>320</v>
      </c>
    </row>
    <row r="296" spans="1:6">
      <c r="A296" t="s">
        <v>588</v>
      </c>
      <c r="B296" t="s">
        <v>6</v>
      </c>
      <c r="C296">
        <v>7227</v>
      </c>
      <c r="D296" t="s">
        <v>589</v>
      </c>
      <c r="E296" t="s">
        <v>78</v>
      </c>
      <c r="F296" t="s">
        <v>79</v>
      </c>
    </row>
    <row r="297" spans="1:6">
      <c r="A297" t="s">
        <v>590</v>
      </c>
      <c r="B297" t="s">
        <v>6</v>
      </c>
      <c r="C297">
        <v>33805</v>
      </c>
      <c r="D297" t="s">
        <v>591</v>
      </c>
      <c r="E297" t="s">
        <v>64</v>
      </c>
      <c r="F297" t="s">
        <v>65</v>
      </c>
    </row>
    <row r="298" spans="1:6">
      <c r="A298" t="s">
        <v>592</v>
      </c>
      <c r="B298" t="s">
        <v>6</v>
      </c>
      <c r="C298">
        <v>9466</v>
      </c>
      <c r="D298" t="s">
        <v>593</v>
      </c>
      <c r="E298" t="s">
        <v>319</v>
      </c>
      <c r="F298" t="s">
        <v>320</v>
      </c>
    </row>
    <row r="299" spans="1:6">
      <c r="A299" t="s">
        <v>594</v>
      </c>
      <c r="B299" t="s">
        <v>6</v>
      </c>
      <c r="C299">
        <v>1</v>
      </c>
      <c r="D299" t="s">
        <v>595</v>
      </c>
      <c r="E299" t="s">
        <v>64</v>
      </c>
      <c r="F299" t="s">
        <v>65</v>
      </c>
    </row>
    <row r="300" spans="1:6">
      <c r="A300" t="s">
        <v>596</v>
      </c>
      <c r="B300" t="s">
        <v>6</v>
      </c>
      <c r="C300">
        <v>0</v>
      </c>
      <c r="D300" t="s">
        <v>597</v>
      </c>
      <c r="E300" t="s">
        <v>8</v>
      </c>
      <c r="F300" t="s">
        <v>9</v>
      </c>
    </row>
    <row r="301" spans="1:6">
      <c r="A301" t="s">
        <v>598</v>
      </c>
      <c r="B301" t="s">
        <v>6</v>
      </c>
      <c r="C301">
        <v>12774</v>
      </c>
      <c r="D301" t="s">
        <v>599</v>
      </c>
      <c r="E301" t="s">
        <v>8</v>
      </c>
      <c r="F301" t="s">
        <v>9</v>
      </c>
    </row>
    <row r="302" spans="1:6">
      <c r="A302" t="s">
        <v>600</v>
      </c>
      <c r="B302" t="s">
        <v>6</v>
      </c>
      <c r="C302">
        <v>6344</v>
      </c>
      <c r="D302" t="s">
        <v>434</v>
      </c>
      <c r="E302" t="s">
        <v>78</v>
      </c>
      <c r="F302" t="s">
        <v>79</v>
      </c>
    </row>
    <row r="303" spans="1:6">
      <c r="A303" t="s">
        <v>601</v>
      </c>
      <c r="B303" t="s">
        <v>6</v>
      </c>
      <c r="C303">
        <v>28336</v>
      </c>
      <c r="D303" t="s">
        <v>602</v>
      </c>
      <c r="E303" t="s">
        <v>64</v>
      </c>
      <c r="F303" t="s">
        <v>65</v>
      </c>
    </row>
    <row r="304" spans="1:6">
      <c r="A304" t="s">
        <v>603</v>
      </c>
      <c r="B304" t="s">
        <v>6</v>
      </c>
      <c r="C304">
        <v>1105</v>
      </c>
      <c r="D304" t="s">
        <v>410</v>
      </c>
      <c r="E304" t="s">
        <v>58</v>
      </c>
      <c r="F304" t="s">
        <v>59</v>
      </c>
    </row>
    <row r="305" spans="1:6">
      <c r="A305" t="s">
        <v>604</v>
      </c>
      <c r="B305" t="s">
        <v>6</v>
      </c>
      <c r="C305">
        <v>9771</v>
      </c>
      <c r="D305" t="s">
        <v>605</v>
      </c>
      <c r="E305" t="s">
        <v>64</v>
      </c>
      <c r="F305" t="s">
        <v>65</v>
      </c>
    </row>
    <row r="306" spans="1:6">
      <c r="A306" t="s">
        <v>606</v>
      </c>
      <c r="B306" t="s">
        <v>6</v>
      </c>
      <c r="C306">
        <v>35829</v>
      </c>
      <c r="D306" t="s">
        <v>607</v>
      </c>
      <c r="E306" t="s">
        <v>58</v>
      </c>
      <c r="F306" t="s">
        <v>59</v>
      </c>
    </row>
    <row r="307" spans="1:6">
      <c r="A307" t="s">
        <v>608</v>
      </c>
      <c r="B307" t="s">
        <v>6</v>
      </c>
      <c r="C307">
        <v>4915</v>
      </c>
      <c r="D307" t="s">
        <v>609</v>
      </c>
      <c r="E307" t="s">
        <v>266</v>
      </c>
      <c r="F307" t="s">
        <v>267</v>
      </c>
    </row>
    <row r="308" spans="1:6">
      <c r="A308" t="s">
        <v>610</v>
      </c>
      <c r="B308" t="s">
        <v>6</v>
      </c>
      <c r="C308">
        <v>0</v>
      </c>
      <c r="D308" t="s">
        <v>611</v>
      </c>
      <c r="E308" t="s">
        <v>8</v>
      </c>
      <c r="F308" t="s">
        <v>9</v>
      </c>
    </row>
    <row r="309" spans="1:6">
      <c r="A309" t="s">
        <v>612</v>
      </c>
      <c r="B309" t="s">
        <v>6</v>
      </c>
      <c r="C309">
        <v>0</v>
      </c>
      <c r="D309" t="s">
        <v>613</v>
      </c>
      <c r="E309" t="s">
        <v>391</v>
      </c>
      <c r="F309" t="s">
        <v>392</v>
      </c>
    </row>
    <row r="310" spans="1:6">
      <c r="A310" t="s">
        <v>614</v>
      </c>
      <c r="B310" t="s">
        <v>6</v>
      </c>
      <c r="C310">
        <v>13923</v>
      </c>
      <c r="D310" t="s">
        <v>615</v>
      </c>
      <c r="E310" t="s">
        <v>58</v>
      </c>
      <c r="F310" t="s">
        <v>59</v>
      </c>
    </row>
    <row r="311" spans="1:6">
      <c r="A311" t="s">
        <v>616</v>
      </c>
      <c r="B311" t="s">
        <v>6</v>
      </c>
      <c r="C311">
        <v>364</v>
      </c>
      <c r="D311" t="s">
        <v>617</v>
      </c>
      <c r="E311" t="s">
        <v>78</v>
      </c>
      <c r="F311" t="s">
        <v>79</v>
      </c>
    </row>
    <row r="312" spans="1:6">
      <c r="A312" t="s">
        <v>618</v>
      </c>
      <c r="B312" t="s">
        <v>6</v>
      </c>
      <c r="C312">
        <v>6321</v>
      </c>
      <c r="D312" t="s">
        <v>617</v>
      </c>
      <c r="E312" t="s">
        <v>78</v>
      </c>
      <c r="F312" t="s">
        <v>79</v>
      </c>
    </row>
    <row r="313" spans="1:6">
      <c r="A313" t="s">
        <v>619</v>
      </c>
      <c r="B313" t="s">
        <v>6</v>
      </c>
      <c r="C313">
        <v>9</v>
      </c>
      <c r="D313" t="s">
        <v>620</v>
      </c>
      <c r="E313" t="s">
        <v>58</v>
      </c>
      <c r="F313" t="s">
        <v>59</v>
      </c>
    </row>
    <row r="314" spans="1:6">
      <c r="A314" t="s">
        <v>621</v>
      </c>
      <c r="B314" t="s">
        <v>6</v>
      </c>
      <c r="C314">
        <v>52102</v>
      </c>
      <c r="D314" t="s">
        <v>622</v>
      </c>
      <c r="E314" t="s">
        <v>58</v>
      </c>
      <c r="F314" t="s">
        <v>59</v>
      </c>
    </row>
    <row r="315" spans="1:6">
      <c r="A315" t="s">
        <v>623</v>
      </c>
      <c r="B315" t="s">
        <v>6</v>
      </c>
      <c r="C315">
        <v>19456</v>
      </c>
      <c r="D315" t="s">
        <v>624</v>
      </c>
      <c r="E315" t="s">
        <v>64</v>
      </c>
      <c r="F315" t="s">
        <v>65</v>
      </c>
    </row>
    <row r="316" spans="1:6">
      <c r="A316" t="s">
        <v>625</v>
      </c>
      <c r="B316" t="s">
        <v>6</v>
      </c>
      <c r="C316">
        <v>4885</v>
      </c>
      <c r="D316" t="s">
        <v>626</v>
      </c>
      <c r="E316" t="s">
        <v>78</v>
      </c>
      <c r="F316" t="s">
        <v>79</v>
      </c>
    </row>
    <row r="317" spans="1:6">
      <c r="A317" t="s">
        <v>627</v>
      </c>
      <c r="B317" t="s">
        <v>6</v>
      </c>
      <c r="C317">
        <v>89166</v>
      </c>
      <c r="D317" t="s">
        <v>628</v>
      </c>
      <c r="E317" t="s">
        <v>78</v>
      </c>
      <c r="F317" t="s">
        <v>79</v>
      </c>
    </row>
    <row r="318" spans="1:6">
      <c r="A318" t="s">
        <v>629</v>
      </c>
      <c r="B318" t="s">
        <v>6</v>
      </c>
      <c r="C318">
        <v>196</v>
      </c>
      <c r="D318" t="s">
        <v>630</v>
      </c>
      <c r="E318" t="s">
        <v>58</v>
      </c>
      <c r="F318" t="s">
        <v>59</v>
      </c>
    </row>
    <row r="319" spans="1:6">
      <c r="A319" t="s">
        <v>631</v>
      </c>
      <c r="B319" t="s">
        <v>6</v>
      </c>
      <c r="C319">
        <v>34031</v>
      </c>
      <c r="D319" t="s">
        <v>632</v>
      </c>
      <c r="E319" t="s">
        <v>266</v>
      </c>
      <c r="F319" t="s">
        <v>267</v>
      </c>
    </row>
    <row r="320" spans="1:6">
      <c r="A320" t="s">
        <v>633</v>
      </c>
      <c r="B320" t="s">
        <v>6</v>
      </c>
      <c r="C320">
        <v>20454</v>
      </c>
      <c r="D320" t="s">
        <v>634</v>
      </c>
      <c r="E320" t="s">
        <v>58</v>
      </c>
      <c r="F320" t="s">
        <v>59</v>
      </c>
    </row>
    <row r="321" spans="1:6">
      <c r="A321" t="s">
        <v>635</v>
      </c>
      <c r="B321" t="s">
        <v>6</v>
      </c>
      <c r="C321">
        <v>7053</v>
      </c>
      <c r="D321" t="s">
        <v>636</v>
      </c>
      <c r="E321" t="s">
        <v>58</v>
      </c>
      <c r="F321" t="s">
        <v>59</v>
      </c>
    </row>
    <row r="322" spans="1:6">
      <c r="A322" t="s">
        <v>637</v>
      </c>
      <c r="B322" t="s">
        <v>6</v>
      </c>
      <c r="C322">
        <v>6887</v>
      </c>
      <c r="D322" t="s">
        <v>638</v>
      </c>
      <c r="E322" t="s">
        <v>8</v>
      </c>
      <c r="F322" t="s">
        <v>9</v>
      </c>
    </row>
    <row r="323" spans="1:6">
      <c r="A323" t="s">
        <v>639</v>
      </c>
      <c r="B323" t="s">
        <v>6</v>
      </c>
      <c r="C323">
        <v>900</v>
      </c>
      <c r="D323" t="s">
        <v>396</v>
      </c>
      <c r="E323" t="s">
        <v>8</v>
      </c>
      <c r="F323" t="s">
        <v>9</v>
      </c>
    </row>
    <row r="324" spans="1:6">
      <c r="A324" t="s">
        <v>640</v>
      </c>
      <c r="B324" t="s">
        <v>6</v>
      </c>
      <c r="C324">
        <v>3768</v>
      </c>
      <c r="D324" t="s">
        <v>641</v>
      </c>
      <c r="E324" t="s">
        <v>58</v>
      </c>
      <c r="F324" t="s">
        <v>59</v>
      </c>
    </row>
    <row r="325" spans="1:6">
      <c r="A325" t="s">
        <v>642</v>
      </c>
      <c r="B325" t="s">
        <v>6</v>
      </c>
      <c r="C325">
        <v>0</v>
      </c>
      <c r="D325" t="s">
        <v>643</v>
      </c>
      <c r="E325" t="s">
        <v>319</v>
      </c>
      <c r="F325" t="s">
        <v>320</v>
      </c>
    </row>
    <row r="326" spans="1:6">
      <c r="A326" t="s">
        <v>644</v>
      </c>
      <c r="B326" t="s">
        <v>6</v>
      </c>
      <c r="C326">
        <v>0</v>
      </c>
      <c r="D326" t="s">
        <v>597</v>
      </c>
      <c r="E326" t="s">
        <v>8</v>
      </c>
      <c r="F326" t="s">
        <v>9</v>
      </c>
    </row>
    <row r="327" spans="1:6">
      <c r="A327" t="s">
        <v>645</v>
      </c>
      <c r="B327" t="s">
        <v>6</v>
      </c>
      <c r="C327">
        <v>1048</v>
      </c>
      <c r="D327" t="s">
        <v>646</v>
      </c>
      <c r="E327" t="s">
        <v>78</v>
      </c>
      <c r="F327" t="s">
        <v>79</v>
      </c>
    </row>
    <row r="328" spans="1:6">
      <c r="A328" t="s">
        <v>647</v>
      </c>
      <c r="B328" t="s">
        <v>6</v>
      </c>
      <c r="C328">
        <v>0</v>
      </c>
      <c r="D328" t="s">
        <v>648</v>
      </c>
      <c r="E328" t="s">
        <v>8</v>
      </c>
      <c r="F328" t="s">
        <v>9</v>
      </c>
    </row>
    <row r="329" spans="1:6">
      <c r="A329" t="s">
        <v>649</v>
      </c>
      <c r="B329" t="s">
        <v>6</v>
      </c>
      <c r="C329">
        <v>6184</v>
      </c>
      <c r="D329" t="s">
        <v>497</v>
      </c>
      <c r="E329" t="s">
        <v>8</v>
      </c>
      <c r="F329" t="s">
        <v>9</v>
      </c>
    </row>
    <row r="330" spans="1:6">
      <c r="A330" t="s">
        <v>650</v>
      </c>
      <c r="B330" t="s">
        <v>6</v>
      </c>
      <c r="C330">
        <v>17551</v>
      </c>
      <c r="D330" t="s">
        <v>418</v>
      </c>
      <c r="E330" t="s">
        <v>64</v>
      </c>
      <c r="F330" t="s">
        <v>65</v>
      </c>
    </row>
    <row r="331" spans="1:6">
      <c r="A331" t="s">
        <v>651</v>
      </c>
      <c r="B331" t="s">
        <v>6</v>
      </c>
      <c r="C331">
        <v>9155</v>
      </c>
      <c r="D331" t="s">
        <v>652</v>
      </c>
      <c r="E331" t="s">
        <v>8</v>
      </c>
      <c r="F331" t="s">
        <v>9</v>
      </c>
    </row>
    <row r="332" spans="1:6">
      <c r="A332" t="s">
        <v>653</v>
      </c>
      <c r="B332" t="s">
        <v>6</v>
      </c>
      <c r="C332">
        <v>6106</v>
      </c>
      <c r="D332" t="s">
        <v>654</v>
      </c>
      <c r="E332" t="s">
        <v>391</v>
      </c>
      <c r="F332" t="s">
        <v>392</v>
      </c>
    </row>
    <row r="333" spans="1:6">
      <c r="A333" t="s">
        <v>655</v>
      </c>
      <c r="B333" t="s">
        <v>6</v>
      </c>
      <c r="C333">
        <v>14887</v>
      </c>
      <c r="D333" t="s">
        <v>656</v>
      </c>
      <c r="E333" t="s">
        <v>64</v>
      </c>
      <c r="F333" t="s">
        <v>65</v>
      </c>
    </row>
    <row r="334" spans="1:6">
      <c r="A334" t="s">
        <v>657</v>
      </c>
      <c r="B334" t="s">
        <v>6</v>
      </c>
      <c r="C334">
        <v>8802</v>
      </c>
      <c r="D334" t="s">
        <v>658</v>
      </c>
      <c r="E334" t="s">
        <v>64</v>
      </c>
      <c r="F334" t="s">
        <v>65</v>
      </c>
    </row>
    <row r="335" spans="1:6">
      <c r="A335" t="s">
        <v>659</v>
      </c>
      <c r="B335" t="s">
        <v>6</v>
      </c>
      <c r="C335">
        <v>24120</v>
      </c>
      <c r="D335" t="s">
        <v>660</v>
      </c>
      <c r="E335" t="s">
        <v>64</v>
      </c>
      <c r="F335" t="s">
        <v>65</v>
      </c>
    </row>
    <row r="336" spans="1:6">
      <c r="A336" t="s">
        <v>661</v>
      </c>
      <c r="B336" t="s">
        <v>6</v>
      </c>
      <c r="C336">
        <v>2176</v>
      </c>
      <c r="D336" t="s">
        <v>662</v>
      </c>
      <c r="E336" t="s">
        <v>64</v>
      </c>
      <c r="F336" t="s">
        <v>65</v>
      </c>
    </row>
    <row r="337" spans="1:6">
      <c r="A337" t="s">
        <v>663</v>
      </c>
      <c r="B337" t="s">
        <v>6</v>
      </c>
      <c r="C337">
        <v>8878</v>
      </c>
      <c r="D337" t="s">
        <v>664</v>
      </c>
      <c r="E337" t="s">
        <v>64</v>
      </c>
      <c r="F337" t="s">
        <v>65</v>
      </c>
    </row>
    <row r="338" spans="1:6">
      <c r="A338" t="s">
        <v>665</v>
      </c>
      <c r="B338" t="s">
        <v>6</v>
      </c>
      <c r="C338">
        <v>0</v>
      </c>
      <c r="D338" t="s">
        <v>666</v>
      </c>
      <c r="E338" t="s">
        <v>8</v>
      </c>
      <c r="F338" t="s">
        <v>9</v>
      </c>
    </row>
    <row r="339" spans="1:6">
      <c r="A339" t="s">
        <v>667</v>
      </c>
      <c r="B339" t="s">
        <v>6</v>
      </c>
      <c r="C339">
        <v>0</v>
      </c>
      <c r="D339" t="s">
        <v>668</v>
      </c>
      <c r="E339" t="s">
        <v>8</v>
      </c>
      <c r="F339" t="s">
        <v>9</v>
      </c>
    </row>
    <row r="340" spans="1:6">
      <c r="A340" t="s">
        <v>669</v>
      </c>
      <c r="B340" t="s">
        <v>6</v>
      </c>
      <c r="C340">
        <v>0</v>
      </c>
      <c r="D340" t="s">
        <v>670</v>
      </c>
      <c r="E340" t="s">
        <v>8</v>
      </c>
      <c r="F340" t="s">
        <v>9</v>
      </c>
    </row>
    <row r="341" spans="1:6">
      <c r="A341" t="s">
        <v>671</v>
      </c>
      <c r="B341" t="s">
        <v>6</v>
      </c>
      <c r="C341">
        <v>0</v>
      </c>
      <c r="D341" t="s">
        <v>672</v>
      </c>
      <c r="E341" t="s">
        <v>8</v>
      </c>
      <c r="F341" t="s">
        <v>9</v>
      </c>
    </row>
    <row r="342" spans="1:6">
      <c r="A342" t="s">
        <v>673</v>
      </c>
      <c r="B342" t="s">
        <v>6</v>
      </c>
      <c r="C342">
        <v>54161</v>
      </c>
      <c r="D342" t="s">
        <v>674</v>
      </c>
      <c r="E342" t="s">
        <v>78</v>
      </c>
      <c r="F342" t="s">
        <v>79</v>
      </c>
    </row>
    <row r="343" spans="1:6">
      <c r="A343" t="s">
        <v>675</v>
      </c>
      <c r="B343" t="s">
        <v>6</v>
      </c>
      <c r="C343">
        <v>2375</v>
      </c>
      <c r="D343" t="s">
        <v>676</v>
      </c>
      <c r="E343" t="s">
        <v>78</v>
      </c>
      <c r="F343" t="s">
        <v>79</v>
      </c>
    </row>
    <row r="344" spans="1:6">
      <c r="A344" t="s">
        <v>677</v>
      </c>
      <c r="B344" t="s">
        <v>6</v>
      </c>
      <c r="C344">
        <v>2221</v>
      </c>
      <c r="D344" t="s">
        <v>678</v>
      </c>
      <c r="E344" t="s">
        <v>78</v>
      </c>
      <c r="F344" t="s">
        <v>79</v>
      </c>
    </row>
    <row r="345" spans="1:6">
      <c r="A345" t="s">
        <v>679</v>
      </c>
      <c r="B345" t="s">
        <v>6</v>
      </c>
      <c r="C345">
        <v>59614</v>
      </c>
      <c r="D345" t="s">
        <v>680</v>
      </c>
      <c r="E345" t="s">
        <v>78</v>
      </c>
      <c r="F345" t="s">
        <v>79</v>
      </c>
    </row>
    <row r="346" spans="1:6">
      <c r="A346" t="s">
        <v>681</v>
      </c>
      <c r="B346" t="s">
        <v>6</v>
      </c>
      <c r="C346">
        <v>3601</v>
      </c>
      <c r="D346" t="s">
        <v>682</v>
      </c>
      <c r="E346" t="s">
        <v>78</v>
      </c>
      <c r="F346" t="s">
        <v>79</v>
      </c>
    </row>
    <row r="347" spans="1:6">
      <c r="A347" t="s">
        <v>683</v>
      </c>
      <c r="B347" t="s">
        <v>6</v>
      </c>
      <c r="C347">
        <v>2927</v>
      </c>
      <c r="D347" t="s">
        <v>684</v>
      </c>
      <c r="E347" t="s">
        <v>78</v>
      </c>
      <c r="F347" t="s">
        <v>79</v>
      </c>
    </row>
    <row r="348" spans="1:6">
      <c r="A348" t="s">
        <v>685</v>
      </c>
      <c r="B348" t="s">
        <v>6</v>
      </c>
      <c r="C348">
        <v>17438</v>
      </c>
      <c r="D348" t="s">
        <v>686</v>
      </c>
      <c r="E348" t="s">
        <v>319</v>
      </c>
      <c r="F348" t="s">
        <v>320</v>
      </c>
    </row>
    <row r="349" spans="1:6">
      <c r="A349" t="s">
        <v>687</v>
      </c>
      <c r="B349" t="s">
        <v>6</v>
      </c>
      <c r="C349">
        <v>21146</v>
      </c>
      <c r="D349" t="s">
        <v>688</v>
      </c>
      <c r="E349" t="s">
        <v>319</v>
      </c>
      <c r="F349" t="s">
        <v>320</v>
      </c>
    </row>
    <row r="350" spans="1:6">
      <c r="A350" t="s">
        <v>689</v>
      </c>
      <c r="B350" t="s">
        <v>6</v>
      </c>
      <c r="C350">
        <v>4157</v>
      </c>
      <c r="D350" t="s">
        <v>690</v>
      </c>
      <c r="E350" t="s">
        <v>319</v>
      </c>
      <c r="F350" t="s">
        <v>320</v>
      </c>
    </row>
    <row r="351" spans="1:6">
      <c r="A351" t="s">
        <v>691</v>
      </c>
      <c r="B351" t="s">
        <v>6</v>
      </c>
      <c r="C351">
        <v>0</v>
      </c>
      <c r="D351" t="s">
        <v>692</v>
      </c>
      <c r="E351" t="s">
        <v>319</v>
      </c>
      <c r="F351" t="s">
        <v>320</v>
      </c>
    </row>
    <row r="352" spans="1:6">
      <c r="A352" t="s">
        <v>693</v>
      </c>
      <c r="B352" t="s">
        <v>6</v>
      </c>
      <c r="C352">
        <v>13117</v>
      </c>
      <c r="D352" t="s">
        <v>694</v>
      </c>
      <c r="E352" t="s">
        <v>58</v>
      </c>
      <c r="F352" t="s">
        <v>59</v>
      </c>
    </row>
    <row r="353" spans="1:6">
      <c r="A353" t="s">
        <v>695</v>
      </c>
      <c r="B353" t="s">
        <v>6</v>
      </c>
      <c r="C353">
        <v>6332</v>
      </c>
      <c r="D353" t="s">
        <v>696</v>
      </c>
      <c r="E353" t="s">
        <v>58</v>
      </c>
      <c r="F353" t="s">
        <v>59</v>
      </c>
    </row>
    <row r="354" spans="1:6">
      <c r="A354" t="s">
        <v>697</v>
      </c>
      <c r="B354" t="s">
        <v>6</v>
      </c>
      <c r="C354">
        <v>7173</v>
      </c>
      <c r="D354" t="s">
        <v>698</v>
      </c>
      <c r="E354" t="s">
        <v>58</v>
      </c>
      <c r="F354" t="s">
        <v>59</v>
      </c>
    </row>
    <row r="355" spans="1:6">
      <c r="A355" t="s">
        <v>699</v>
      </c>
      <c r="B355" t="s">
        <v>6</v>
      </c>
      <c r="C355">
        <v>6117</v>
      </c>
      <c r="D355" t="s">
        <v>700</v>
      </c>
      <c r="E355" t="s">
        <v>58</v>
      </c>
      <c r="F355" t="s">
        <v>59</v>
      </c>
    </row>
    <row r="356" spans="1:6">
      <c r="A356" t="s">
        <v>701</v>
      </c>
      <c r="B356" t="s">
        <v>6</v>
      </c>
      <c r="C356">
        <v>41891</v>
      </c>
      <c r="D356" t="s">
        <v>702</v>
      </c>
      <c r="E356" t="s">
        <v>58</v>
      </c>
      <c r="F356" t="s">
        <v>59</v>
      </c>
    </row>
    <row r="357" spans="1:6">
      <c r="A357" t="s">
        <v>703</v>
      </c>
      <c r="B357" t="s">
        <v>6</v>
      </c>
      <c r="C357">
        <v>26202</v>
      </c>
      <c r="D357" t="s">
        <v>704</v>
      </c>
      <c r="E357" t="s">
        <v>8</v>
      </c>
      <c r="F357" t="s">
        <v>9</v>
      </c>
    </row>
    <row r="358" spans="1:6">
      <c r="A358" t="s">
        <v>705</v>
      </c>
      <c r="B358" t="s">
        <v>6</v>
      </c>
      <c r="C358">
        <v>0</v>
      </c>
      <c r="D358" t="s">
        <v>706</v>
      </c>
      <c r="E358" t="s">
        <v>8</v>
      </c>
      <c r="F358" t="s">
        <v>9</v>
      </c>
    </row>
    <row r="359" spans="1:6">
      <c r="A359" t="s">
        <v>707</v>
      </c>
      <c r="B359" t="s">
        <v>6</v>
      </c>
      <c r="C359">
        <v>0</v>
      </c>
      <c r="D359" t="s">
        <v>708</v>
      </c>
      <c r="E359" t="s">
        <v>8</v>
      </c>
      <c r="F359" t="s">
        <v>9</v>
      </c>
    </row>
    <row r="360" spans="1:6">
      <c r="A360" t="s">
        <v>709</v>
      </c>
      <c r="B360" t="s">
        <v>6</v>
      </c>
      <c r="C360">
        <v>0</v>
      </c>
      <c r="D360" t="s">
        <v>710</v>
      </c>
      <c r="E360" t="s">
        <v>8</v>
      </c>
      <c r="F360" t="s">
        <v>9</v>
      </c>
    </row>
    <row r="361" spans="1:6">
      <c r="A361" t="s">
        <v>711</v>
      </c>
      <c r="B361" t="s">
        <v>6</v>
      </c>
      <c r="C361">
        <v>0</v>
      </c>
      <c r="D361" t="s">
        <v>712</v>
      </c>
      <c r="E361" t="s">
        <v>8</v>
      </c>
      <c r="F361" t="s">
        <v>9</v>
      </c>
    </row>
    <row r="362" spans="1:6">
      <c r="A362" t="s">
        <v>713</v>
      </c>
      <c r="B362" t="s">
        <v>6</v>
      </c>
      <c r="C362">
        <v>0</v>
      </c>
      <c r="D362" t="s">
        <v>714</v>
      </c>
      <c r="E362" t="s">
        <v>8</v>
      </c>
      <c r="F362" t="s">
        <v>9</v>
      </c>
    </row>
    <row r="363" spans="1:6">
      <c r="A363" t="s">
        <v>715</v>
      </c>
      <c r="B363" t="s">
        <v>6</v>
      </c>
      <c r="C363">
        <v>3455</v>
      </c>
      <c r="D363" t="s">
        <v>716</v>
      </c>
      <c r="E363" t="s">
        <v>78</v>
      </c>
      <c r="F363" t="s">
        <v>79</v>
      </c>
    </row>
    <row r="364" spans="1:6">
      <c r="A364" t="s">
        <v>717</v>
      </c>
      <c r="B364" t="s">
        <v>6</v>
      </c>
      <c r="C364">
        <v>0</v>
      </c>
      <c r="D364" t="s">
        <v>718</v>
      </c>
      <c r="E364" t="s">
        <v>8</v>
      </c>
      <c r="F364" t="s">
        <v>9</v>
      </c>
    </row>
    <row r="365" spans="1:6">
      <c r="A365" t="s">
        <v>719</v>
      </c>
      <c r="B365" t="s">
        <v>6</v>
      </c>
      <c r="C365">
        <v>0</v>
      </c>
      <c r="D365" t="s">
        <v>720</v>
      </c>
      <c r="E365" t="s">
        <v>64</v>
      </c>
      <c r="F365" t="s">
        <v>65</v>
      </c>
    </row>
    <row r="366" spans="1:6">
      <c r="A366" t="s">
        <v>721</v>
      </c>
      <c r="B366" t="s">
        <v>6</v>
      </c>
      <c r="C366">
        <v>0</v>
      </c>
      <c r="D366" t="s">
        <v>722</v>
      </c>
      <c r="E366" t="s">
        <v>64</v>
      </c>
      <c r="F366" t="s">
        <v>65</v>
      </c>
    </row>
    <row r="367" spans="1:6">
      <c r="A367" t="s">
        <v>723</v>
      </c>
      <c r="B367" t="s">
        <v>6</v>
      </c>
      <c r="C367">
        <v>0</v>
      </c>
      <c r="D367" t="s">
        <v>724</v>
      </c>
      <c r="E367" t="s">
        <v>8</v>
      </c>
      <c r="F367" t="s">
        <v>9</v>
      </c>
    </row>
    <row r="368" spans="1:6">
      <c r="A368" t="s">
        <v>725</v>
      </c>
      <c r="B368" t="s">
        <v>6</v>
      </c>
      <c r="C368">
        <v>0</v>
      </c>
      <c r="D368" t="s">
        <v>726</v>
      </c>
      <c r="E368" t="s">
        <v>8</v>
      </c>
      <c r="F368" t="s">
        <v>9</v>
      </c>
    </row>
    <row r="369" spans="1:6">
      <c r="A369" t="s">
        <v>727</v>
      </c>
      <c r="B369" t="s">
        <v>6</v>
      </c>
      <c r="C369">
        <v>0</v>
      </c>
      <c r="D369" t="s">
        <v>728</v>
      </c>
      <c r="E369" t="s">
        <v>8</v>
      </c>
      <c r="F369" t="s">
        <v>9</v>
      </c>
    </row>
    <row r="370" spans="1:6">
      <c r="A370" t="s">
        <v>729</v>
      </c>
      <c r="B370" t="s">
        <v>6</v>
      </c>
      <c r="C370">
        <v>0</v>
      </c>
      <c r="D370" t="s">
        <v>730</v>
      </c>
      <c r="E370" t="s">
        <v>8</v>
      </c>
      <c r="F370" t="s">
        <v>9</v>
      </c>
    </row>
    <row r="371" spans="1:6">
      <c r="A371" t="s">
        <v>731</v>
      </c>
      <c r="B371" t="s">
        <v>6</v>
      </c>
      <c r="C371">
        <v>14612</v>
      </c>
      <c r="D371" t="s">
        <v>732</v>
      </c>
      <c r="E371" t="s">
        <v>64</v>
      </c>
      <c r="F371" t="s">
        <v>65</v>
      </c>
    </row>
    <row r="372" spans="1:6">
      <c r="A372" t="s">
        <v>733</v>
      </c>
      <c r="B372" t="s">
        <v>6</v>
      </c>
      <c r="C372">
        <v>3207</v>
      </c>
      <c r="D372" t="s">
        <v>509</v>
      </c>
      <c r="E372" t="s">
        <v>64</v>
      </c>
      <c r="F372" t="s">
        <v>65</v>
      </c>
    </row>
    <row r="373" spans="1:6">
      <c r="A373" t="s">
        <v>734</v>
      </c>
      <c r="B373" t="s">
        <v>6</v>
      </c>
      <c r="C373">
        <v>16038</v>
      </c>
      <c r="D373" t="s">
        <v>735</v>
      </c>
      <c r="E373" t="s">
        <v>64</v>
      </c>
      <c r="F373" t="s">
        <v>65</v>
      </c>
    </row>
    <row r="374" spans="1:6">
      <c r="A374" t="s">
        <v>736</v>
      </c>
      <c r="B374" t="s">
        <v>6</v>
      </c>
      <c r="C374">
        <v>6300</v>
      </c>
      <c r="D374" t="s">
        <v>737</v>
      </c>
      <c r="E374" t="s">
        <v>64</v>
      </c>
      <c r="F374" t="s">
        <v>65</v>
      </c>
    </row>
    <row r="375" spans="1:6">
      <c r="A375" t="s">
        <v>738</v>
      </c>
      <c r="B375" t="s">
        <v>6</v>
      </c>
      <c r="C375">
        <v>21698</v>
      </c>
      <c r="D375" t="s">
        <v>739</v>
      </c>
      <c r="E375" t="s">
        <v>64</v>
      </c>
      <c r="F375" t="s">
        <v>65</v>
      </c>
    </row>
    <row r="376" spans="1:6">
      <c r="A376" t="s">
        <v>740</v>
      </c>
      <c r="B376" t="s">
        <v>6</v>
      </c>
      <c r="C376">
        <v>20699</v>
      </c>
      <c r="D376" t="s">
        <v>741</v>
      </c>
      <c r="E376" t="s">
        <v>8</v>
      </c>
      <c r="F376" t="s">
        <v>9</v>
      </c>
    </row>
    <row r="377" spans="1:6">
      <c r="A377" t="s">
        <v>742</v>
      </c>
      <c r="B377" t="s">
        <v>6</v>
      </c>
      <c r="C377">
        <v>0</v>
      </c>
      <c r="D377" t="s">
        <v>743</v>
      </c>
      <c r="E377" t="s">
        <v>64</v>
      </c>
      <c r="F377" t="s">
        <v>65</v>
      </c>
    </row>
    <row r="378" spans="1:6">
      <c r="A378" t="s">
        <v>744</v>
      </c>
      <c r="B378" t="s">
        <v>6</v>
      </c>
      <c r="C378">
        <v>4979</v>
      </c>
      <c r="D378" t="s">
        <v>654</v>
      </c>
      <c r="E378" t="s">
        <v>391</v>
      </c>
      <c r="F378" t="s">
        <v>392</v>
      </c>
    </row>
    <row r="379" spans="1:6">
      <c r="A379" t="s">
        <v>745</v>
      </c>
      <c r="B379" t="s">
        <v>6</v>
      </c>
      <c r="C379">
        <v>0</v>
      </c>
      <c r="D379" t="s">
        <v>746</v>
      </c>
      <c r="E379" t="s">
        <v>8</v>
      </c>
      <c r="F379" t="s">
        <v>9</v>
      </c>
    </row>
    <row r="380" spans="1:6">
      <c r="A380" t="s">
        <v>747</v>
      </c>
      <c r="B380" t="s">
        <v>6</v>
      </c>
      <c r="C380">
        <v>0</v>
      </c>
      <c r="D380" t="s">
        <v>748</v>
      </c>
      <c r="E380" t="s">
        <v>8</v>
      </c>
      <c r="F380" t="s">
        <v>9</v>
      </c>
    </row>
    <row r="381" spans="1:6">
      <c r="A381" t="s">
        <v>749</v>
      </c>
      <c r="B381" t="s">
        <v>6</v>
      </c>
      <c r="C381">
        <v>68992</v>
      </c>
      <c r="D381" t="s">
        <v>750</v>
      </c>
      <c r="E381" t="s">
        <v>266</v>
      </c>
      <c r="F381" t="s">
        <v>267</v>
      </c>
    </row>
    <row r="382" spans="1:6">
      <c r="A382" t="s">
        <v>751</v>
      </c>
      <c r="B382" t="s">
        <v>6</v>
      </c>
      <c r="C382">
        <v>9850</v>
      </c>
      <c r="D382" t="s">
        <v>752</v>
      </c>
      <c r="E382" t="s">
        <v>8</v>
      </c>
      <c r="F382" t="s">
        <v>9</v>
      </c>
    </row>
    <row r="383" spans="1:6">
      <c r="A383" t="s">
        <v>753</v>
      </c>
      <c r="B383" t="s">
        <v>6</v>
      </c>
      <c r="C383">
        <v>2526</v>
      </c>
      <c r="D383" t="s">
        <v>754</v>
      </c>
      <c r="E383" t="s">
        <v>64</v>
      </c>
      <c r="F383" t="s">
        <v>65</v>
      </c>
    </row>
    <row r="384" spans="1:6">
      <c r="A384" t="s">
        <v>755</v>
      </c>
      <c r="B384" t="s">
        <v>6</v>
      </c>
      <c r="C384">
        <v>15134</v>
      </c>
      <c r="D384" t="s">
        <v>756</v>
      </c>
      <c r="E384" t="s">
        <v>8</v>
      </c>
      <c r="F384" t="s">
        <v>9</v>
      </c>
    </row>
    <row r="385" spans="1:6">
      <c r="A385" t="s">
        <v>757</v>
      </c>
      <c r="B385" t="s">
        <v>6</v>
      </c>
      <c r="C385">
        <v>0</v>
      </c>
      <c r="D385" t="s">
        <v>758</v>
      </c>
      <c r="E385" t="s">
        <v>319</v>
      </c>
      <c r="F385" t="s">
        <v>320</v>
      </c>
    </row>
    <row r="386" spans="1:6">
      <c r="A386" t="s">
        <v>759</v>
      </c>
      <c r="B386" t="s">
        <v>6</v>
      </c>
      <c r="C386">
        <v>7000</v>
      </c>
      <c r="D386" t="s">
        <v>760</v>
      </c>
      <c r="E386" t="s">
        <v>64</v>
      </c>
      <c r="F386" t="s">
        <v>65</v>
      </c>
    </row>
    <row r="387" spans="1:6">
      <c r="A387" t="s">
        <v>761</v>
      </c>
      <c r="B387" t="s">
        <v>6</v>
      </c>
      <c r="C387">
        <v>0</v>
      </c>
      <c r="D387" t="s">
        <v>762</v>
      </c>
      <c r="E387" t="s">
        <v>8</v>
      </c>
      <c r="F387" t="s">
        <v>9</v>
      </c>
    </row>
    <row r="388" spans="1:6">
      <c r="A388" t="s">
        <v>763</v>
      </c>
      <c r="B388" t="s">
        <v>6</v>
      </c>
      <c r="C388">
        <v>0</v>
      </c>
      <c r="D388" t="s">
        <v>764</v>
      </c>
      <c r="E388" t="s">
        <v>8</v>
      </c>
      <c r="F388" t="s">
        <v>9</v>
      </c>
    </row>
    <row r="389" spans="1:6">
      <c r="A389" t="s">
        <v>765</v>
      </c>
      <c r="B389" t="s">
        <v>6</v>
      </c>
      <c r="C389">
        <v>24477</v>
      </c>
      <c r="D389" t="s">
        <v>766</v>
      </c>
      <c r="E389" t="s">
        <v>64</v>
      </c>
      <c r="F389" t="s">
        <v>65</v>
      </c>
    </row>
    <row r="390" spans="1:6">
      <c r="A390" t="s">
        <v>767</v>
      </c>
      <c r="B390" t="s">
        <v>6</v>
      </c>
      <c r="C390">
        <v>8358</v>
      </c>
      <c r="D390" t="s">
        <v>402</v>
      </c>
      <c r="E390" t="s">
        <v>64</v>
      </c>
      <c r="F390" t="s">
        <v>65</v>
      </c>
    </row>
    <row r="391" spans="1:6">
      <c r="A391" t="s">
        <v>768</v>
      </c>
      <c r="B391" t="s">
        <v>6</v>
      </c>
      <c r="C391">
        <v>0</v>
      </c>
      <c r="D391" t="s">
        <v>769</v>
      </c>
      <c r="E391" t="s">
        <v>8</v>
      </c>
      <c r="F391" t="s">
        <v>9</v>
      </c>
    </row>
    <row r="392" spans="1:6">
      <c r="A392" t="s">
        <v>770</v>
      </c>
      <c r="B392" t="s">
        <v>6</v>
      </c>
      <c r="C392">
        <v>0</v>
      </c>
      <c r="D392" t="s">
        <v>771</v>
      </c>
      <c r="E392" t="s">
        <v>64</v>
      </c>
      <c r="F392" t="s">
        <v>65</v>
      </c>
    </row>
    <row r="393" spans="1:6">
      <c r="A393" t="s">
        <v>772</v>
      </c>
      <c r="B393" t="s">
        <v>6</v>
      </c>
      <c r="C393">
        <v>857</v>
      </c>
      <c r="D393" t="s">
        <v>773</v>
      </c>
      <c r="E393" t="s">
        <v>64</v>
      </c>
      <c r="F393" t="s">
        <v>65</v>
      </c>
    </row>
    <row r="394" spans="1:6">
      <c r="A394" t="s">
        <v>774</v>
      </c>
      <c r="B394" t="s">
        <v>6</v>
      </c>
      <c r="C394">
        <v>13303</v>
      </c>
      <c r="D394" t="s">
        <v>775</v>
      </c>
      <c r="E394" t="s">
        <v>266</v>
      </c>
      <c r="F394" t="s">
        <v>267</v>
      </c>
    </row>
    <row r="395" spans="1:6">
      <c r="A395" t="s">
        <v>777</v>
      </c>
      <c r="B395" t="s">
        <v>6</v>
      </c>
      <c r="C395">
        <v>86830.2</v>
      </c>
      <c r="D395" t="s">
        <v>778</v>
      </c>
      <c r="E395" t="s">
        <v>64</v>
      </c>
      <c r="F395" t="s">
        <v>65</v>
      </c>
    </row>
    <row r="396" spans="1:6">
      <c r="A396" t="s">
        <v>779</v>
      </c>
      <c r="B396" t="s">
        <v>6</v>
      </c>
      <c r="C396">
        <v>689309.74</v>
      </c>
      <c r="D396" t="s">
        <v>780</v>
      </c>
      <c r="E396" t="s">
        <v>8</v>
      </c>
      <c r="F396" t="s">
        <v>9</v>
      </c>
    </row>
    <row r="397" spans="1:6">
      <c r="A397" t="s">
        <v>781</v>
      </c>
      <c r="B397" t="s">
        <v>6</v>
      </c>
      <c r="C397">
        <v>316967</v>
      </c>
      <c r="D397" t="s">
        <v>782</v>
      </c>
      <c r="E397" t="s">
        <v>8</v>
      </c>
      <c r="F397" t="s">
        <v>9</v>
      </c>
    </row>
    <row r="398" spans="1:6">
      <c r="A398" t="s">
        <v>783</v>
      </c>
      <c r="B398" t="s">
        <v>6</v>
      </c>
      <c r="C398">
        <v>0</v>
      </c>
      <c r="D398" t="s">
        <v>784</v>
      </c>
      <c r="E398" t="s">
        <v>8</v>
      </c>
      <c r="F398" t="s">
        <v>9</v>
      </c>
    </row>
    <row r="399" spans="1:6">
      <c r="A399" t="s">
        <v>785</v>
      </c>
      <c r="B399" t="s">
        <v>6</v>
      </c>
      <c r="C399">
        <v>59160.6</v>
      </c>
      <c r="D399" t="s">
        <v>786</v>
      </c>
      <c r="E399" t="s">
        <v>8</v>
      </c>
      <c r="F399" t="s">
        <v>9</v>
      </c>
    </row>
    <row r="400" spans="1:6">
      <c r="A400" t="s">
        <v>787</v>
      </c>
      <c r="B400" t="s">
        <v>6</v>
      </c>
      <c r="C400">
        <v>34852.9</v>
      </c>
      <c r="D400" t="s">
        <v>788</v>
      </c>
      <c r="E400" t="s">
        <v>8</v>
      </c>
      <c r="F400" t="s">
        <v>9</v>
      </c>
    </row>
    <row r="401" spans="1:6">
      <c r="A401" t="s">
        <v>789</v>
      </c>
      <c r="B401" t="s">
        <v>6</v>
      </c>
      <c r="C401">
        <v>101220</v>
      </c>
      <c r="D401" t="s">
        <v>790</v>
      </c>
      <c r="E401" t="s">
        <v>8</v>
      </c>
      <c r="F401" t="s">
        <v>9</v>
      </c>
    </row>
    <row r="402" spans="1:6">
      <c r="A402" t="s">
        <v>791</v>
      </c>
      <c r="B402" t="s">
        <v>6</v>
      </c>
      <c r="C402">
        <v>86254.399999999994</v>
      </c>
      <c r="D402" t="s">
        <v>792</v>
      </c>
      <c r="E402" t="s">
        <v>8</v>
      </c>
      <c r="F402" t="s">
        <v>9</v>
      </c>
    </row>
    <row r="403" spans="1:6">
      <c r="A403" t="s">
        <v>793</v>
      </c>
      <c r="B403" t="s">
        <v>6</v>
      </c>
      <c r="C403">
        <v>0</v>
      </c>
      <c r="D403" t="s">
        <v>237</v>
      </c>
      <c r="E403" t="s">
        <v>8</v>
      </c>
      <c r="F403" t="s">
        <v>9</v>
      </c>
    </row>
    <row r="404" spans="1:6">
      <c r="A404" t="s">
        <v>794</v>
      </c>
      <c r="B404" t="s">
        <v>6</v>
      </c>
      <c r="C404">
        <v>97872.7</v>
      </c>
      <c r="D404" t="s">
        <v>795</v>
      </c>
      <c r="E404" t="s">
        <v>8</v>
      </c>
      <c r="F404" t="s">
        <v>9</v>
      </c>
    </row>
    <row r="405" spans="1:6">
      <c r="A405" t="s">
        <v>796</v>
      </c>
      <c r="B405" t="s">
        <v>6</v>
      </c>
      <c r="C405">
        <v>168133.97</v>
      </c>
      <c r="D405" t="s">
        <v>797</v>
      </c>
      <c r="E405" t="s">
        <v>8</v>
      </c>
      <c r="F405" t="s">
        <v>9</v>
      </c>
    </row>
    <row r="406" spans="1:6">
      <c r="A406" t="s">
        <v>798</v>
      </c>
      <c r="B406" t="s">
        <v>6</v>
      </c>
      <c r="C406">
        <v>291235.8</v>
      </c>
      <c r="D406" t="s">
        <v>799</v>
      </c>
      <c r="E406" t="s">
        <v>8</v>
      </c>
      <c r="F406" t="s">
        <v>9</v>
      </c>
    </row>
    <row r="407" spans="1:6">
      <c r="A407" t="s">
        <v>800</v>
      </c>
      <c r="B407" t="s">
        <v>6</v>
      </c>
      <c r="C407">
        <v>133569.29999999999</v>
      </c>
      <c r="D407" t="s">
        <v>801</v>
      </c>
      <c r="E407" t="s">
        <v>8</v>
      </c>
      <c r="F407" t="s">
        <v>9</v>
      </c>
    </row>
    <row r="408" spans="1:6">
      <c r="A408" t="s">
        <v>802</v>
      </c>
      <c r="B408" t="s">
        <v>6</v>
      </c>
      <c r="C408">
        <v>169297.2</v>
      </c>
      <c r="D408" t="s">
        <v>803</v>
      </c>
      <c r="E408" t="s">
        <v>8</v>
      </c>
      <c r="F408" t="s">
        <v>9</v>
      </c>
    </row>
    <row r="409" spans="1:6">
      <c r="A409" t="s">
        <v>804</v>
      </c>
      <c r="B409" t="s">
        <v>6</v>
      </c>
      <c r="C409">
        <v>202282.1</v>
      </c>
      <c r="D409" t="s">
        <v>805</v>
      </c>
      <c r="E409" t="s">
        <v>8</v>
      </c>
      <c r="F409" t="s">
        <v>9</v>
      </c>
    </row>
    <row r="410" spans="1:6">
      <c r="A410" t="s">
        <v>806</v>
      </c>
      <c r="B410" t="s">
        <v>6</v>
      </c>
      <c r="C410">
        <v>654013.1</v>
      </c>
      <c r="D410" t="s">
        <v>807</v>
      </c>
      <c r="E410" t="s">
        <v>58</v>
      </c>
      <c r="F410" t="s">
        <v>59</v>
      </c>
    </row>
    <row r="411" spans="1:6">
      <c r="A411" t="s">
        <v>808</v>
      </c>
      <c r="B411" t="s">
        <v>6</v>
      </c>
      <c r="C411">
        <v>113790.39999999999</v>
      </c>
      <c r="D411" t="s">
        <v>809</v>
      </c>
      <c r="E411" t="s">
        <v>64</v>
      </c>
      <c r="F411" t="s">
        <v>65</v>
      </c>
    </row>
    <row r="412" spans="1:6">
      <c r="A412" t="s">
        <v>810</v>
      </c>
      <c r="B412" t="s">
        <v>6</v>
      </c>
      <c r="C412">
        <v>124636.8</v>
      </c>
      <c r="D412" t="s">
        <v>811</v>
      </c>
      <c r="E412" t="s">
        <v>58</v>
      </c>
      <c r="F412" t="s">
        <v>59</v>
      </c>
    </row>
    <row r="413" spans="1:6">
      <c r="A413" t="s">
        <v>812</v>
      </c>
      <c r="B413" t="s">
        <v>6</v>
      </c>
      <c r="C413">
        <v>163831.4</v>
      </c>
      <c r="D413" t="s">
        <v>813</v>
      </c>
      <c r="E413" t="s">
        <v>8</v>
      </c>
      <c r="F413" t="s">
        <v>9</v>
      </c>
    </row>
    <row r="414" spans="1:6">
      <c r="A414" t="s">
        <v>814</v>
      </c>
      <c r="B414" t="s">
        <v>6</v>
      </c>
      <c r="C414">
        <v>323730.59999999998</v>
      </c>
      <c r="D414" t="s">
        <v>265</v>
      </c>
      <c r="E414" t="s">
        <v>266</v>
      </c>
      <c r="F414" t="s">
        <v>267</v>
      </c>
    </row>
    <row r="415" spans="1:6">
      <c r="A415" t="s">
        <v>815</v>
      </c>
      <c r="B415" t="s">
        <v>6</v>
      </c>
      <c r="C415">
        <v>49156.3</v>
      </c>
      <c r="D415" t="s">
        <v>816</v>
      </c>
      <c r="E415" t="s">
        <v>64</v>
      </c>
      <c r="F415" t="s">
        <v>65</v>
      </c>
    </row>
    <row r="416" spans="1:6">
      <c r="A416" t="s">
        <v>817</v>
      </c>
      <c r="B416" t="s">
        <v>6</v>
      </c>
      <c r="C416">
        <v>344283.5</v>
      </c>
      <c r="D416" t="s">
        <v>818</v>
      </c>
      <c r="E416" t="s">
        <v>8</v>
      </c>
      <c r="F416" t="s">
        <v>9</v>
      </c>
    </row>
    <row r="417" spans="1:6">
      <c r="A417" t="s">
        <v>819</v>
      </c>
      <c r="B417" t="s">
        <v>6</v>
      </c>
      <c r="C417">
        <v>29819.1</v>
      </c>
      <c r="D417" t="s">
        <v>820</v>
      </c>
      <c r="E417" t="s">
        <v>8</v>
      </c>
      <c r="F417" t="s">
        <v>9</v>
      </c>
    </row>
    <row r="418" spans="1:6">
      <c r="A418" t="s">
        <v>821</v>
      </c>
      <c r="B418" t="s">
        <v>6</v>
      </c>
      <c r="C418">
        <v>100791.8</v>
      </c>
      <c r="D418" t="s">
        <v>822</v>
      </c>
      <c r="E418" t="s">
        <v>64</v>
      </c>
      <c r="F418" t="s">
        <v>65</v>
      </c>
    </row>
    <row r="419" spans="1:6">
      <c r="A419" t="s">
        <v>823</v>
      </c>
      <c r="B419" t="s">
        <v>6</v>
      </c>
      <c r="C419">
        <v>90090.95</v>
      </c>
      <c r="D419" t="s">
        <v>824</v>
      </c>
      <c r="E419" t="s">
        <v>78</v>
      </c>
      <c r="F419" t="s">
        <v>79</v>
      </c>
    </row>
    <row r="420" spans="1:6">
      <c r="A420" t="s">
        <v>825</v>
      </c>
      <c r="B420" t="s">
        <v>6</v>
      </c>
      <c r="C420">
        <v>87249.600000000006</v>
      </c>
      <c r="D420" t="s">
        <v>826</v>
      </c>
      <c r="E420" t="s">
        <v>391</v>
      </c>
      <c r="F420" t="s">
        <v>392</v>
      </c>
    </row>
    <row r="421" spans="1:6">
      <c r="A421" t="s">
        <v>827</v>
      </c>
      <c r="B421" t="s">
        <v>6</v>
      </c>
      <c r="C421">
        <v>131259.29999999999</v>
      </c>
      <c r="D421" t="s">
        <v>828</v>
      </c>
      <c r="E421" t="s">
        <v>64</v>
      </c>
      <c r="F421" t="s">
        <v>65</v>
      </c>
    </row>
    <row r="422" spans="1:6">
      <c r="A422" t="s">
        <v>829</v>
      </c>
      <c r="B422" t="s">
        <v>6</v>
      </c>
      <c r="C422">
        <v>175784.2</v>
      </c>
      <c r="D422" t="s">
        <v>830</v>
      </c>
      <c r="E422" t="s">
        <v>58</v>
      </c>
      <c r="F422" t="s">
        <v>59</v>
      </c>
    </row>
    <row r="423" spans="1:6">
      <c r="A423" t="s">
        <v>831</v>
      </c>
      <c r="B423" t="s">
        <v>6</v>
      </c>
      <c r="C423">
        <v>163483</v>
      </c>
      <c r="D423" t="s">
        <v>89</v>
      </c>
      <c r="E423" t="s">
        <v>64</v>
      </c>
      <c r="F423" t="s">
        <v>65</v>
      </c>
    </row>
    <row r="424" spans="1:6">
      <c r="A424" t="s">
        <v>832</v>
      </c>
      <c r="B424" t="s">
        <v>6</v>
      </c>
      <c r="C424">
        <v>260254.6</v>
      </c>
      <c r="D424" t="s">
        <v>833</v>
      </c>
      <c r="E424" t="s">
        <v>8</v>
      </c>
      <c r="F424" t="s">
        <v>9</v>
      </c>
    </row>
    <row r="425" spans="1:6">
      <c r="A425" t="s">
        <v>834</v>
      </c>
      <c r="B425" t="s">
        <v>6</v>
      </c>
      <c r="C425">
        <v>193692.6</v>
      </c>
      <c r="D425" t="s">
        <v>318</v>
      </c>
      <c r="E425" t="s">
        <v>319</v>
      </c>
      <c r="F425" t="s">
        <v>320</v>
      </c>
    </row>
    <row r="426" spans="1:6">
      <c r="A426" t="s">
        <v>835</v>
      </c>
      <c r="B426" t="s">
        <v>6</v>
      </c>
      <c r="C426">
        <v>176626.8</v>
      </c>
      <c r="D426" t="s">
        <v>836</v>
      </c>
      <c r="E426" t="s">
        <v>78</v>
      </c>
      <c r="F426" t="s">
        <v>79</v>
      </c>
    </row>
    <row r="427" spans="1:6">
      <c r="A427" t="s">
        <v>837</v>
      </c>
      <c r="B427" t="s">
        <v>6</v>
      </c>
      <c r="C427">
        <v>109131</v>
      </c>
      <c r="D427" t="s">
        <v>838</v>
      </c>
      <c r="E427" t="s">
        <v>266</v>
      </c>
      <c r="F427" t="s">
        <v>267</v>
      </c>
    </row>
    <row r="428" spans="1:6">
      <c r="A428" t="s">
        <v>839</v>
      </c>
      <c r="B428" t="s">
        <v>6</v>
      </c>
      <c r="C428">
        <v>200025.7</v>
      </c>
      <c r="D428" t="s">
        <v>840</v>
      </c>
      <c r="E428" t="s">
        <v>8</v>
      </c>
      <c r="F428" t="s">
        <v>9</v>
      </c>
    </row>
    <row r="429" spans="1:6">
      <c r="A429" t="s">
        <v>841</v>
      </c>
      <c r="B429" t="s">
        <v>6</v>
      </c>
      <c r="C429">
        <v>95727</v>
      </c>
      <c r="D429" t="s">
        <v>842</v>
      </c>
      <c r="E429" t="s">
        <v>391</v>
      </c>
      <c r="F429" t="s">
        <v>392</v>
      </c>
    </row>
    <row r="430" spans="1:6">
      <c r="A430" t="s">
        <v>843</v>
      </c>
      <c r="B430" t="s">
        <v>6</v>
      </c>
      <c r="C430">
        <v>0</v>
      </c>
      <c r="D430" t="s">
        <v>844</v>
      </c>
      <c r="E430" t="s">
        <v>64</v>
      </c>
      <c r="F430" t="s">
        <v>65</v>
      </c>
    </row>
    <row r="431" spans="1:6">
      <c r="A431" t="s">
        <v>845</v>
      </c>
      <c r="B431" t="s">
        <v>6</v>
      </c>
      <c r="C431">
        <v>131809.29999999999</v>
      </c>
      <c r="D431" t="s">
        <v>461</v>
      </c>
      <c r="E431" t="s">
        <v>78</v>
      </c>
      <c r="F431" t="s">
        <v>79</v>
      </c>
    </row>
    <row r="432" spans="1:6">
      <c r="A432" t="s">
        <v>846</v>
      </c>
      <c r="B432" t="s">
        <v>6</v>
      </c>
      <c r="C432">
        <v>148975.79999999999</v>
      </c>
      <c r="D432" t="s">
        <v>847</v>
      </c>
      <c r="E432" t="s">
        <v>58</v>
      </c>
      <c r="F432" t="s">
        <v>59</v>
      </c>
    </row>
    <row r="433" spans="1:6">
      <c r="A433" t="s">
        <v>848</v>
      </c>
      <c r="B433" t="s">
        <v>6</v>
      </c>
      <c r="C433">
        <v>177376.8</v>
      </c>
      <c r="D433" t="s">
        <v>849</v>
      </c>
      <c r="E433" t="s">
        <v>64</v>
      </c>
      <c r="F433" t="s">
        <v>65</v>
      </c>
    </row>
    <row r="434" spans="1:6">
      <c r="C434">
        <f>SUM(C2:C433)</f>
        <v>10892491.560000001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topLeftCell="A68" workbookViewId="0">
      <selection activeCell="G96" sqref="G96"/>
    </sheetView>
  </sheetViews>
  <sheetFormatPr defaultRowHeight="15"/>
  <cols>
    <col min="1" max="1" width="20.140625" customWidth="1"/>
    <col min="2" max="2" width="24.85546875" customWidth="1"/>
    <col min="3" max="3" width="25.28515625" customWidth="1"/>
    <col min="4" max="4" width="18.5703125" customWidth="1"/>
    <col min="5" max="5" width="13.42578125" customWidth="1"/>
    <col min="6" max="6" width="19" customWidth="1"/>
    <col min="7" max="7" width="17.42578125" customWidth="1"/>
  </cols>
  <sheetData>
    <row r="1" spans="1:7">
      <c r="G1" t="s">
        <v>866</v>
      </c>
    </row>
    <row r="2" spans="1:7">
      <c r="A2" s="2" t="s">
        <v>852</v>
      </c>
      <c r="B2" s="2"/>
      <c r="C2" s="2">
        <v>6400</v>
      </c>
      <c r="D2" s="2" t="s">
        <v>9</v>
      </c>
      <c r="E2" s="2" t="s">
        <v>853</v>
      </c>
      <c r="F2" s="2" t="s">
        <v>854</v>
      </c>
      <c r="G2" s="3">
        <v>99750</v>
      </c>
    </row>
    <row r="3" spans="1:7">
      <c r="A3" s="2" t="s">
        <v>855</v>
      </c>
      <c r="B3" s="2"/>
      <c r="C3" s="2">
        <v>6430</v>
      </c>
      <c r="D3" s="2" t="s">
        <v>65</v>
      </c>
      <c r="E3" s="2" t="s">
        <v>856</v>
      </c>
      <c r="F3" s="2">
        <v>17</v>
      </c>
      <c r="G3" s="3">
        <v>77389</v>
      </c>
    </row>
    <row r="4" spans="1:7">
      <c r="A4" s="2" t="s">
        <v>857</v>
      </c>
      <c r="B4" s="2" t="s">
        <v>858</v>
      </c>
      <c r="C4" s="2">
        <v>6470</v>
      </c>
      <c r="D4" s="2" t="s">
        <v>267</v>
      </c>
      <c r="E4" s="2" t="s">
        <v>859</v>
      </c>
      <c r="F4" s="2">
        <v>42</v>
      </c>
      <c r="G4" s="3">
        <v>35475</v>
      </c>
    </row>
    <row r="5" spans="1:7">
      <c r="A5" s="2" t="s">
        <v>860</v>
      </c>
      <c r="B5" s="2" t="s">
        <v>858</v>
      </c>
      <c r="C5" s="2">
        <v>6440</v>
      </c>
      <c r="D5" s="2" t="s">
        <v>79</v>
      </c>
      <c r="E5" s="2" t="s">
        <v>861</v>
      </c>
      <c r="F5" s="2">
        <v>96</v>
      </c>
      <c r="G5" s="3">
        <v>44471</v>
      </c>
    </row>
    <row r="6" spans="1:7">
      <c r="A6" s="2" t="s">
        <v>862</v>
      </c>
      <c r="B6" s="2" t="s">
        <v>858</v>
      </c>
      <c r="C6" s="2">
        <v>6430</v>
      </c>
      <c r="D6" s="2" t="s">
        <v>65</v>
      </c>
      <c r="E6" s="2" t="s">
        <v>863</v>
      </c>
      <c r="F6" s="2">
        <v>2</v>
      </c>
      <c r="G6" s="3">
        <v>72443</v>
      </c>
    </row>
    <row r="7" spans="1:7">
      <c r="A7" s="2" t="s">
        <v>858</v>
      </c>
      <c r="B7" s="2" t="s">
        <v>864</v>
      </c>
      <c r="C7" s="2">
        <v>6400</v>
      </c>
      <c r="D7" s="2" t="s">
        <v>9</v>
      </c>
      <c r="E7" s="2" t="s">
        <v>564</v>
      </c>
      <c r="F7" s="2" t="s">
        <v>865</v>
      </c>
      <c r="G7" s="3">
        <v>28268</v>
      </c>
    </row>
    <row r="8" spans="1:7">
      <c r="A8" s="2" t="s">
        <v>857</v>
      </c>
      <c r="B8" s="2" t="s">
        <v>858</v>
      </c>
      <c r="C8" s="2">
        <v>6470</v>
      </c>
      <c r="D8" s="2" t="s">
        <v>267</v>
      </c>
      <c r="E8" s="2" t="s">
        <v>859</v>
      </c>
      <c r="F8" s="2">
        <v>42</v>
      </c>
      <c r="G8" s="3">
        <v>49591</v>
      </c>
    </row>
    <row r="9" spans="1:7">
      <c r="A9" s="2" t="s">
        <v>860</v>
      </c>
      <c r="B9" s="2" t="s">
        <v>858</v>
      </c>
      <c r="C9" s="2">
        <v>6440</v>
      </c>
      <c r="D9" s="2" t="s">
        <v>79</v>
      </c>
      <c r="E9" s="2" t="s">
        <v>861</v>
      </c>
      <c r="F9" s="2">
        <v>96</v>
      </c>
      <c r="G9" s="3">
        <v>1973</v>
      </c>
    </row>
    <row r="10" spans="1:7">
      <c r="A10" s="2" t="s">
        <v>867</v>
      </c>
      <c r="B10" s="2" t="s">
        <v>858</v>
      </c>
      <c r="C10" s="2">
        <v>6320</v>
      </c>
      <c r="D10" s="2" t="s">
        <v>392</v>
      </c>
      <c r="E10" s="2" t="s">
        <v>868</v>
      </c>
      <c r="F10" s="2">
        <v>13</v>
      </c>
      <c r="G10" s="3">
        <v>28568</v>
      </c>
    </row>
    <row r="11" spans="1:7">
      <c r="A11" s="2" t="s">
        <v>867</v>
      </c>
      <c r="B11" s="2" t="s">
        <v>858</v>
      </c>
      <c r="C11" s="2">
        <v>6320</v>
      </c>
      <c r="D11" s="2" t="s">
        <v>392</v>
      </c>
      <c r="E11" s="2" t="s">
        <v>868</v>
      </c>
      <c r="F11" s="2">
        <v>13</v>
      </c>
      <c r="G11" s="3">
        <v>7056</v>
      </c>
    </row>
    <row r="12" spans="1:7" ht="25.5">
      <c r="A12" s="2" t="s">
        <v>869</v>
      </c>
      <c r="B12" s="2" t="s">
        <v>858</v>
      </c>
      <c r="C12" s="2">
        <v>6300</v>
      </c>
      <c r="D12" s="2" t="s">
        <v>59</v>
      </c>
      <c r="E12" s="2" t="s">
        <v>870</v>
      </c>
      <c r="F12" s="2">
        <v>13</v>
      </c>
      <c r="G12" s="3">
        <v>41272</v>
      </c>
    </row>
    <row r="13" spans="1:7">
      <c r="A13" s="2" t="s">
        <v>871</v>
      </c>
      <c r="B13" s="2" t="s">
        <v>858</v>
      </c>
      <c r="C13" s="2">
        <v>6400</v>
      </c>
      <c r="D13" s="2" t="s">
        <v>9</v>
      </c>
      <c r="E13" s="2" t="s">
        <v>872</v>
      </c>
      <c r="F13" s="2">
        <v>8</v>
      </c>
      <c r="G13" s="3">
        <v>5950</v>
      </c>
    </row>
    <row r="14" spans="1:7">
      <c r="A14" s="2" t="s">
        <v>873</v>
      </c>
      <c r="B14" s="2" t="s">
        <v>858</v>
      </c>
      <c r="C14" s="2">
        <v>6400</v>
      </c>
      <c r="D14" s="2" t="s">
        <v>9</v>
      </c>
      <c r="E14" s="2" t="s">
        <v>874</v>
      </c>
      <c r="F14" s="2">
        <v>41</v>
      </c>
      <c r="G14" s="3">
        <v>4255</v>
      </c>
    </row>
    <row r="15" spans="1:7" ht="25.5">
      <c r="A15" s="2" t="s">
        <v>858</v>
      </c>
      <c r="B15" s="2" t="s">
        <v>875</v>
      </c>
      <c r="C15" s="2">
        <v>6430</v>
      </c>
      <c r="D15" s="2" t="s">
        <v>65</v>
      </c>
      <c r="E15" s="2" t="s">
        <v>876</v>
      </c>
      <c r="F15" s="2">
        <v>31</v>
      </c>
      <c r="G15" s="3">
        <v>6725</v>
      </c>
    </row>
    <row r="16" spans="1:7">
      <c r="A16" s="2" t="s">
        <v>877</v>
      </c>
      <c r="B16" s="2" t="s">
        <v>858</v>
      </c>
      <c r="C16" s="2">
        <v>6400</v>
      </c>
      <c r="D16" s="2" t="s">
        <v>9</v>
      </c>
      <c r="E16" s="2" t="s">
        <v>878</v>
      </c>
      <c r="F16" s="2">
        <v>1</v>
      </c>
      <c r="G16" s="3">
        <v>1581</v>
      </c>
    </row>
    <row r="17" spans="1:7">
      <c r="A17" s="2" t="s">
        <v>879</v>
      </c>
      <c r="B17" s="2" t="s">
        <v>858</v>
      </c>
      <c r="C17" s="2">
        <v>6430</v>
      </c>
      <c r="D17" s="2" t="s">
        <v>65</v>
      </c>
      <c r="E17" s="2" t="s">
        <v>880</v>
      </c>
      <c r="F17" s="2">
        <v>67</v>
      </c>
      <c r="G17" s="3">
        <v>3605</v>
      </c>
    </row>
    <row r="18" spans="1:7">
      <c r="A18" s="2" t="s">
        <v>858</v>
      </c>
      <c r="B18" s="2" t="s">
        <v>881</v>
      </c>
      <c r="C18" s="2">
        <v>6430</v>
      </c>
      <c r="D18" s="2" t="s">
        <v>65</v>
      </c>
      <c r="E18" s="2" t="s">
        <v>882</v>
      </c>
      <c r="F18" s="2">
        <v>21</v>
      </c>
      <c r="G18" s="3">
        <v>8257</v>
      </c>
    </row>
    <row r="19" spans="1:7">
      <c r="A19" s="2" t="s">
        <v>858</v>
      </c>
      <c r="B19" s="2" t="s">
        <v>883</v>
      </c>
      <c r="C19" s="2">
        <v>6430</v>
      </c>
      <c r="D19" s="2" t="s">
        <v>65</v>
      </c>
      <c r="E19" s="2" t="s">
        <v>853</v>
      </c>
      <c r="F19" s="2">
        <v>53</v>
      </c>
      <c r="G19" s="3">
        <v>8886</v>
      </c>
    </row>
    <row r="20" spans="1:7">
      <c r="A20" s="2" t="s">
        <v>858</v>
      </c>
      <c r="B20" s="2" t="s">
        <v>884</v>
      </c>
      <c r="C20" s="2">
        <v>6430</v>
      </c>
      <c r="D20" s="2" t="s">
        <v>65</v>
      </c>
      <c r="E20" s="2" t="s">
        <v>885</v>
      </c>
      <c r="F20" s="2">
        <v>4</v>
      </c>
      <c r="G20" s="3">
        <v>3404</v>
      </c>
    </row>
    <row r="21" spans="1:7">
      <c r="A21" s="2" t="s">
        <v>886</v>
      </c>
      <c r="B21" s="2" t="s">
        <v>887</v>
      </c>
      <c r="C21" s="2">
        <v>6430</v>
      </c>
      <c r="D21" s="2" t="s">
        <v>65</v>
      </c>
      <c r="E21" s="2" t="s">
        <v>888</v>
      </c>
      <c r="F21" s="2">
        <v>14</v>
      </c>
      <c r="G21" s="3">
        <v>8083</v>
      </c>
    </row>
    <row r="22" spans="1:7" ht="25.5">
      <c r="A22" s="2" t="s">
        <v>889</v>
      </c>
      <c r="B22" s="2" t="s">
        <v>858</v>
      </c>
      <c r="C22" s="2">
        <v>6430</v>
      </c>
      <c r="D22" s="2" t="s">
        <v>65</v>
      </c>
      <c r="E22" s="2" t="s">
        <v>890</v>
      </c>
      <c r="F22" s="2"/>
      <c r="G22" s="3">
        <v>7826</v>
      </c>
    </row>
    <row r="23" spans="1:7">
      <c r="A23" s="2" t="s">
        <v>858</v>
      </c>
      <c r="B23" s="2" t="s">
        <v>891</v>
      </c>
      <c r="C23" s="2">
        <v>6430</v>
      </c>
      <c r="D23" s="2" t="s">
        <v>65</v>
      </c>
      <c r="E23" s="2" t="s">
        <v>892</v>
      </c>
      <c r="F23" s="2">
        <v>32</v>
      </c>
      <c r="G23" s="3">
        <v>3922</v>
      </c>
    </row>
    <row r="24" spans="1:7">
      <c r="A24" s="2" t="s">
        <v>871</v>
      </c>
      <c r="B24" s="2" t="s">
        <v>858</v>
      </c>
      <c r="C24" s="2">
        <v>6400</v>
      </c>
      <c r="D24" s="2" t="s">
        <v>9</v>
      </c>
      <c r="E24" s="2" t="s">
        <v>872</v>
      </c>
      <c r="F24" s="2">
        <v>6</v>
      </c>
      <c r="G24" s="3">
        <v>19324</v>
      </c>
    </row>
    <row r="25" spans="1:7">
      <c r="A25" s="2" t="s">
        <v>858</v>
      </c>
      <c r="B25" s="2"/>
      <c r="C25" s="2">
        <v>6400</v>
      </c>
      <c r="D25" s="2" t="s">
        <v>9</v>
      </c>
      <c r="E25" s="2" t="s">
        <v>893</v>
      </c>
      <c r="F25" s="2">
        <v>12</v>
      </c>
      <c r="G25" s="3">
        <v>19808</v>
      </c>
    </row>
    <row r="26" spans="1:7">
      <c r="A26" s="2" t="s">
        <v>894</v>
      </c>
      <c r="B26" s="2" t="s">
        <v>858</v>
      </c>
      <c r="C26" s="2">
        <v>6400</v>
      </c>
      <c r="D26" s="2" t="s">
        <v>9</v>
      </c>
      <c r="E26" s="2" t="s">
        <v>895</v>
      </c>
      <c r="F26" s="2">
        <v>8</v>
      </c>
      <c r="G26" s="3">
        <v>4585</v>
      </c>
    </row>
    <row r="27" spans="1:7">
      <c r="A27" s="2" t="s">
        <v>896</v>
      </c>
      <c r="B27" s="2" t="s">
        <v>858</v>
      </c>
      <c r="C27" s="2">
        <v>6400</v>
      </c>
      <c r="D27" s="2" t="s">
        <v>9</v>
      </c>
      <c r="E27" s="2" t="s">
        <v>853</v>
      </c>
      <c r="F27" s="2">
        <v>8</v>
      </c>
      <c r="G27" s="3">
        <v>3837</v>
      </c>
    </row>
    <row r="28" spans="1:7">
      <c r="A28" s="2" t="s">
        <v>858</v>
      </c>
      <c r="B28" s="2" t="s">
        <v>897</v>
      </c>
      <c r="C28" s="2">
        <v>6400</v>
      </c>
      <c r="D28" s="2" t="s">
        <v>9</v>
      </c>
      <c r="E28" s="2" t="s">
        <v>888</v>
      </c>
      <c r="F28" s="2">
        <v>4</v>
      </c>
      <c r="G28" s="3">
        <v>11606</v>
      </c>
    </row>
    <row r="29" spans="1:7" ht="25.5">
      <c r="A29" s="2" t="s">
        <v>858</v>
      </c>
      <c r="B29" s="2" t="s">
        <v>898</v>
      </c>
      <c r="C29" s="2">
        <v>6320</v>
      </c>
      <c r="D29" s="2" t="s">
        <v>392</v>
      </c>
      <c r="E29" s="2" t="s">
        <v>144</v>
      </c>
      <c r="F29" s="2">
        <v>100</v>
      </c>
      <c r="G29" s="3">
        <v>12686</v>
      </c>
    </row>
    <row r="30" spans="1:7">
      <c r="A30" s="2" t="s">
        <v>883</v>
      </c>
      <c r="B30" s="2" t="s">
        <v>858</v>
      </c>
      <c r="C30" s="2">
        <v>6300</v>
      </c>
      <c r="D30" s="2" t="s">
        <v>59</v>
      </c>
      <c r="E30" s="2" t="s">
        <v>899</v>
      </c>
      <c r="F30" s="2">
        <v>21</v>
      </c>
      <c r="G30" s="3">
        <v>5768</v>
      </c>
    </row>
    <row r="31" spans="1:7" ht="25.5">
      <c r="A31" s="2" t="s">
        <v>858</v>
      </c>
      <c r="B31" s="2" t="s">
        <v>900</v>
      </c>
      <c r="C31" s="2">
        <v>6400</v>
      </c>
      <c r="D31" s="2" t="s">
        <v>9</v>
      </c>
      <c r="E31" s="2" t="s">
        <v>901</v>
      </c>
      <c r="F31" s="2">
        <v>23</v>
      </c>
      <c r="G31" s="3">
        <v>3005</v>
      </c>
    </row>
    <row r="32" spans="1:7">
      <c r="A32" s="2" t="s">
        <v>902</v>
      </c>
      <c r="B32" s="2" t="s">
        <v>903</v>
      </c>
      <c r="C32" s="2">
        <v>6430</v>
      </c>
      <c r="D32" s="2" t="s">
        <v>65</v>
      </c>
      <c r="E32" s="2" t="s">
        <v>904</v>
      </c>
      <c r="F32" s="2">
        <v>8</v>
      </c>
      <c r="G32" s="3">
        <v>1300</v>
      </c>
    </row>
    <row r="33" spans="1:7">
      <c r="A33" s="2" t="s">
        <v>905</v>
      </c>
      <c r="B33" s="2" t="s">
        <v>858</v>
      </c>
      <c r="C33" s="2">
        <v>6300</v>
      </c>
      <c r="D33" s="2" t="s">
        <v>59</v>
      </c>
      <c r="E33" s="2" t="s">
        <v>906</v>
      </c>
      <c r="F33" s="2">
        <v>10</v>
      </c>
      <c r="G33" s="3">
        <v>19927</v>
      </c>
    </row>
    <row r="34" spans="1:7">
      <c r="A34" s="2" t="s">
        <v>907</v>
      </c>
      <c r="B34" s="2" t="s">
        <v>858</v>
      </c>
      <c r="C34" s="2">
        <v>6400</v>
      </c>
      <c r="D34" s="2" t="s">
        <v>9</v>
      </c>
      <c r="E34" s="2" t="s">
        <v>908</v>
      </c>
      <c r="F34" s="2">
        <v>3</v>
      </c>
      <c r="G34" s="3">
        <v>4934</v>
      </c>
    </row>
    <row r="35" spans="1:7">
      <c r="A35" s="2" t="s">
        <v>909</v>
      </c>
      <c r="B35" s="2" t="s">
        <v>858</v>
      </c>
      <c r="C35" s="2">
        <v>6430</v>
      </c>
      <c r="D35" s="2" t="s">
        <v>65</v>
      </c>
      <c r="E35" s="2" t="s">
        <v>910</v>
      </c>
      <c r="F35" s="2">
        <v>9</v>
      </c>
      <c r="G35" s="3">
        <v>3003</v>
      </c>
    </row>
    <row r="36" spans="1:7" ht="25.5">
      <c r="A36" s="2" t="s">
        <v>911</v>
      </c>
      <c r="B36" s="2" t="s">
        <v>858</v>
      </c>
      <c r="C36" s="2">
        <v>6400</v>
      </c>
      <c r="D36" s="2" t="s">
        <v>9</v>
      </c>
      <c r="E36" s="2" t="s">
        <v>912</v>
      </c>
      <c r="F36" s="2">
        <v>25</v>
      </c>
      <c r="G36" s="3">
        <v>2646</v>
      </c>
    </row>
    <row r="37" spans="1:7">
      <c r="A37" s="2" t="s">
        <v>913</v>
      </c>
      <c r="B37" s="2" t="s">
        <v>858</v>
      </c>
      <c r="C37" s="2">
        <v>6300</v>
      </c>
      <c r="D37" s="2" t="s">
        <v>59</v>
      </c>
      <c r="E37" s="2" t="s">
        <v>914</v>
      </c>
      <c r="F37" s="2">
        <v>10</v>
      </c>
      <c r="G37" s="3">
        <v>19644</v>
      </c>
    </row>
    <row r="38" spans="1:7">
      <c r="A38" s="2" t="s">
        <v>915</v>
      </c>
      <c r="B38" s="2" t="s">
        <v>858</v>
      </c>
      <c r="C38" s="2">
        <v>6300</v>
      </c>
      <c r="D38" s="2" t="s">
        <v>59</v>
      </c>
      <c r="E38" s="2" t="s">
        <v>914</v>
      </c>
      <c r="F38" s="2">
        <v>28</v>
      </c>
      <c r="G38" s="3">
        <v>5278</v>
      </c>
    </row>
    <row r="39" spans="1:7">
      <c r="A39" s="2" t="s">
        <v>858</v>
      </c>
      <c r="B39" s="2"/>
      <c r="C39" s="2">
        <v>6470</v>
      </c>
      <c r="D39" s="2" t="s">
        <v>267</v>
      </c>
      <c r="E39" s="2" t="s">
        <v>916</v>
      </c>
      <c r="F39" s="2">
        <v>44</v>
      </c>
      <c r="G39" s="3">
        <v>7978</v>
      </c>
    </row>
    <row r="40" spans="1:7">
      <c r="A40" s="2" t="s">
        <v>917</v>
      </c>
      <c r="B40" s="2"/>
      <c r="C40" s="2">
        <v>6470</v>
      </c>
      <c r="D40" s="2" t="s">
        <v>267</v>
      </c>
      <c r="E40" s="2" t="s">
        <v>564</v>
      </c>
      <c r="F40" s="2">
        <v>352</v>
      </c>
      <c r="G40" s="3">
        <v>24942</v>
      </c>
    </row>
    <row r="41" spans="1:7">
      <c r="A41" s="2" t="s">
        <v>858</v>
      </c>
      <c r="B41" s="2"/>
      <c r="C41" s="2">
        <v>6470</v>
      </c>
      <c r="D41" s="2" t="s">
        <v>267</v>
      </c>
      <c r="E41" s="2" t="s">
        <v>918</v>
      </c>
      <c r="F41" s="2">
        <v>61</v>
      </c>
      <c r="G41" s="3">
        <v>7308</v>
      </c>
    </row>
    <row r="42" spans="1:7" ht="25.5">
      <c r="A42" s="2" t="s">
        <v>919</v>
      </c>
      <c r="B42" s="2" t="s">
        <v>858</v>
      </c>
      <c r="C42" s="2">
        <v>6470</v>
      </c>
      <c r="D42" s="2" t="s">
        <v>267</v>
      </c>
      <c r="E42" s="2" t="s">
        <v>920</v>
      </c>
      <c r="F42" s="2">
        <v>2</v>
      </c>
      <c r="G42" s="3">
        <v>4133</v>
      </c>
    </row>
    <row r="43" spans="1:7">
      <c r="A43" s="2" t="s">
        <v>858</v>
      </c>
      <c r="B43" s="2" t="s">
        <v>921</v>
      </c>
      <c r="C43" s="2">
        <v>6430</v>
      </c>
      <c r="D43" s="2" t="s">
        <v>65</v>
      </c>
      <c r="E43" s="2" t="s">
        <v>888</v>
      </c>
      <c r="F43" s="2">
        <v>14</v>
      </c>
      <c r="G43" s="3">
        <v>4729</v>
      </c>
    </row>
    <row r="44" spans="1:7">
      <c r="A44" s="2" t="s">
        <v>922</v>
      </c>
      <c r="B44" s="2" t="s">
        <v>858</v>
      </c>
      <c r="C44" s="2">
        <v>6440</v>
      </c>
      <c r="D44" s="2" t="s">
        <v>79</v>
      </c>
      <c r="E44" s="2" t="s">
        <v>923</v>
      </c>
      <c r="F44" s="2" t="s">
        <v>924</v>
      </c>
      <c r="G44" s="3">
        <v>6266</v>
      </c>
    </row>
    <row r="45" spans="1:7">
      <c r="A45" s="2" t="s">
        <v>925</v>
      </c>
      <c r="B45" s="2" t="s">
        <v>858</v>
      </c>
      <c r="C45" s="2">
        <v>6400</v>
      </c>
      <c r="D45" s="2" t="s">
        <v>9</v>
      </c>
      <c r="E45" s="2" t="s">
        <v>878</v>
      </c>
      <c r="F45" s="2">
        <v>1</v>
      </c>
      <c r="G45" s="3">
        <v>2077</v>
      </c>
    </row>
    <row r="46" spans="1:7">
      <c r="A46" s="2" t="s">
        <v>858</v>
      </c>
      <c r="B46" s="2" t="s">
        <v>926</v>
      </c>
      <c r="C46" s="2">
        <v>6440</v>
      </c>
      <c r="D46" s="2" t="s">
        <v>79</v>
      </c>
      <c r="E46" s="2" t="s">
        <v>927</v>
      </c>
      <c r="F46" s="2">
        <v>46</v>
      </c>
      <c r="G46" s="3">
        <v>9064</v>
      </c>
    </row>
    <row r="47" spans="1:7">
      <c r="A47" s="2" t="s">
        <v>858</v>
      </c>
      <c r="B47" s="2" t="s">
        <v>928</v>
      </c>
      <c r="C47" s="2">
        <v>6400</v>
      </c>
      <c r="D47" s="2" t="s">
        <v>9</v>
      </c>
      <c r="E47" s="2" t="s">
        <v>929</v>
      </c>
      <c r="F47" s="2">
        <v>21</v>
      </c>
      <c r="G47" s="3">
        <v>3955</v>
      </c>
    </row>
    <row r="48" spans="1:7">
      <c r="A48" s="2" t="s">
        <v>930</v>
      </c>
      <c r="B48" s="2"/>
      <c r="C48" s="2">
        <v>6430</v>
      </c>
      <c r="D48" s="2" t="s">
        <v>65</v>
      </c>
      <c r="E48" s="2" t="s">
        <v>910</v>
      </c>
      <c r="F48" s="2">
        <v>23</v>
      </c>
      <c r="G48" s="3">
        <v>36171</v>
      </c>
    </row>
    <row r="49" spans="1:7">
      <c r="A49" s="2" t="s">
        <v>931</v>
      </c>
      <c r="B49" s="2" t="s">
        <v>858</v>
      </c>
      <c r="C49" s="2">
        <v>6470</v>
      </c>
      <c r="D49" s="2" t="s">
        <v>267</v>
      </c>
      <c r="E49" s="2" t="s">
        <v>932</v>
      </c>
      <c r="F49" s="2">
        <v>2</v>
      </c>
      <c r="G49" s="3">
        <v>32139</v>
      </c>
    </row>
    <row r="50" spans="1:7">
      <c r="A50" s="2" t="s">
        <v>858</v>
      </c>
      <c r="B50" s="2" t="s">
        <v>933</v>
      </c>
      <c r="C50" s="2">
        <v>6430</v>
      </c>
      <c r="D50" s="2" t="s">
        <v>65</v>
      </c>
      <c r="E50" s="2" t="s">
        <v>338</v>
      </c>
      <c r="F50" s="2">
        <v>10</v>
      </c>
      <c r="G50" s="3">
        <v>5492</v>
      </c>
    </row>
    <row r="51" spans="1:7" ht="38.25">
      <c r="A51" s="2" t="s">
        <v>934</v>
      </c>
      <c r="B51" s="2" t="s">
        <v>935</v>
      </c>
      <c r="C51" s="2">
        <v>6400</v>
      </c>
      <c r="D51" s="2" t="s">
        <v>9</v>
      </c>
      <c r="E51" s="2" t="s">
        <v>936</v>
      </c>
      <c r="F51" s="2">
        <v>10</v>
      </c>
      <c r="G51" s="3">
        <v>43752</v>
      </c>
    </row>
    <row r="52" spans="1:7" ht="25.5">
      <c r="A52" s="2" t="s">
        <v>937</v>
      </c>
      <c r="B52" s="2" t="s">
        <v>858</v>
      </c>
      <c r="C52" s="2">
        <v>6400</v>
      </c>
      <c r="D52" s="2" t="s">
        <v>9</v>
      </c>
      <c r="E52" s="2" t="s">
        <v>853</v>
      </c>
      <c r="F52" s="2" t="s">
        <v>938</v>
      </c>
      <c r="G52" s="3">
        <v>3564</v>
      </c>
    </row>
    <row r="53" spans="1:7" ht="25.5">
      <c r="A53" s="2" t="s">
        <v>939</v>
      </c>
      <c r="B53" s="2" t="s">
        <v>858</v>
      </c>
      <c r="C53" s="2">
        <v>6470</v>
      </c>
      <c r="D53" s="2" t="s">
        <v>267</v>
      </c>
      <c r="E53" s="2" t="s">
        <v>940</v>
      </c>
      <c r="F53" s="2"/>
      <c r="G53" s="3">
        <v>8344</v>
      </c>
    </row>
    <row r="54" spans="1:7">
      <c r="A54" s="2" t="s">
        <v>941</v>
      </c>
      <c r="B54" s="2" t="s">
        <v>858</v>
      </c>
      <c r="C54" s="2">
        <v>6320</v>
      </c>
      <c r="D54" s="2" t="s">
        <v>392</v>
      </c>
      <c r="E54" s="2" t="s">
        <v>942</v>
      </c>
      <c r="F54" s="2">
        <v>9</v>
      </c>
      <c r="G54" s="3">
        <v>20844</v>
      </c>
    </row>
    <row r="55" spans="1:7" ht="25.5">
      <c r="A55" s="2" t="s">
        <v>943</v>
      </c>
      <c r="B55" s="2" t="s">
        <v>858</v>
      </c>
      <c r="C55" s="2">
        <v>6400</v>
      </c>
      <c r="D55" s="2" t="s">
        <v>9</v>
      </c>
      <c r="E55" s="2" t="s">
        <v>944</v>
      </c>
      <c r="F55" s="2" t="s">
        <v>945</v>
      </c>
      <c r="G55" s="3">
        <v>6033</v>
      </c>
    </row>
    <row r="56" spans="1:7">
      <c r="A56" s="2" t="s">
        <v>946</v>
      </c>
      <c r="B56" s="2" t="s">
        <v>858</v>
      </c>
      <c r="C56" s="2">
        <v>6400</v>
      </c>
      <c r="D56" s="2" t="s">
        <v>9</v>
      </c>
      <c r="E56" s="2" t="s">
        <v>947</v>
      </c>
      <c r="F56" s="2">
        <v>13</v>
      </c>
      <c r="G56" s="3">
        <v>12152</v>
      </c>
    </row>
    <row r="57" spans="1:7" ht="25.5">
      <c r="A57" s="2" t="s">
        <v>948</v>
      </c>
      <c r="B57" s="2" t="s">
        <v>858</v>
      </c>
      <c r="C57" s="2">
        <v>6400</v>
      </c>
      <c r="D57" s="2" t="s">
        <v>9</v>
      </c>
      <c r="E57" s="2" t="s">
        <v>251</v>
      </c>
      <c r="F57" s="2">
        <v>72</v>
      </c>
      <c r="G57" s="2">
        <v>0</v>
      </c>
    </row>
    <row r="58" spans="1:7">
      <c r="A58" s="2" t="s">
        <v>949</v>
      </c>
      <c r="B58" s="2" t="s">
        <v>858</v>
      </c>
      <c r="C58" s="2">
        <v>6430</v>
      </c>
      <c r="D58" s="2" t="s">
        <v>65</v>
      </c>
      <c r="E58" s="2" t="s">
        <v>910</v>
      </c>
      <c r="F58" s="2">
        <v>21</v>
      </c>
      <c r="G58" s="3">
        <v>20126</v>
      </c>
    </row>
    <row r="59" spans="1:7">
      <c r="A59" s="2" t="s">
        <v>858</v>
      </c>
      <c r="B59" s="2"/>
      <c r="C59" s="2">
        <v>6470</v>
      </c>
      <c r="D59" s="2" t="s">
        <v>267</v>
      </c>
      <c r="E59" s="2" t="s">
        <v>950</v>
      </c>
      <c r="F59" s="2" t="s">
        <v>951</v>
      </c>
      <c r="G59" s="3">
        <v>6815</v>
      </c>
    </row>
    <row r="60" spans="1:7">
      <c r="A60" s="2" t="s">
        <v>858</v>
      </c>
      <c r="B60" s="2"/>
      <c r="C60" s="2">
        <v>6430</v>
      </c>
      <c r="D60" s="2" t="s">
        <v>65</v>
      </c>
      <c r="E60" s="2" t="s">
        <v>952</v>
      </c>
      <c r="F60" s="2">
        <v>4</v>
      </c>
      <c r="G60" s="3">
        <v>3321</v>
      </c>
    </row>
    <row r="61" spans="1:7">
      <c r="A61" s="2" t="s">
        <v>953</v>
      </c>
      <c r="B61" s="2" t="s">
        <v>858</v>
      </c>
      <c r="C61" s="2">
        <v>6400</v>
      </c>
      <c r="D61" s="2" t="s">
        <v>9</v>
      </c>
      <c r="E61" s="2" t="s">
        <v>954</v>
      </c>
      <c r="F61" s="2">
        <v>100</v>
      </c>
      <c r="G61" s="3">
        <v>1333</v>
      </c>
    </row>
    <row r="62" spans="1:7">
      <c r="A62" s="2" t="s">
        <v>955</v>
      </c>
      <c r="B62" s="2" t="s">
        <v>858</v>
      </c>
      <c r="C62" s="2">
        <v>6440</v>
      </c>
      <c r="D62" s="2" t="s">
        <v>79</v>
      </c>
      <c r="E62" s="2" t="s">
        <v>861</v>
      </c>
      <c r="F62" s="2">
        <v>96</v>
      </c>
      <c r="G62" s="3">
        <v>2414</v>
      </c>
    </row>
    <row r="63" spans="1:7" ht="25.5">
      <c r="A63" s="2" t="s">
        <v>956</v>
      </c>
      <c r="B63" s="2" t="s">
        <v>858</v>
      </c>
      <c r="C63" s="2">
        <v>6400</v>
      </c>
      <c r="D63" s="2" t="s">
        <v>9</v>
      </c>
      <c r="E63" s="2" t="s">
        <v>957</v>
      </c>
      <c r="F63" s="2">
        <v>19</v>
      </c>
      <c r="G63" s="3">
        <v>13844</v>
      </c>
    </row>
    <row r="64" spans="1:7" ht="25.5">
      <c r="A64" s="2" t="s">
        <v>958</v>
      </c>
      <c r="B64" s="2" t="s">
        <v>858</v>
      </c>
      <c r="C64" s="2">
        <v>6440</v>
      </c>
      <c r="D64" s="2" t="s">
        <v>79</v>
      </c>
      <c r="E64" s="2" t="s">
        <v>861</v>
      </c>
      <c r="F64" s="2">
        <v>94</v>
      </c>
      <c r="G64" s="3">
        <v>2037</v>
      </c>
    </row>
    <row r="65" spans="1:7">
      <c r="A65" s="2" t="s">
        <v>959</v>
      </c>
      <c r="B65" s="2" t="s">
        <v>858</v>
      </c>
      <c r="C65" s="2">
        <v>6400</v>
      </c>
      <c r="D65" s="2" t="s">
        <v>9</v>
      </c>
      <c r="E65" s="2" t="s">
        <v>960</v>
      </c>
      <c r="F65" s="2">
        <v>12</v>
      </c>
      <c r="G65" s="3">
        <v>12665</v>
      </c>
    </row>
    <row r="66" spans="1:7">
      <c r="A66" s="2" t="s">
        <v>858</v>
      </c>
      <c r="B66" s="2" t="s">
        <v>961</v>
      </c>
      <c r="C66" s="2">
        <v>6430</v>
      </c>
      <c r="D66" s="2" t="s">
        <v>65</v>
      </c>
      <c r="E66" s="2" t="s">
        <v>737</v>
      </c>
      <c r="F66" s="2" t="s">
        <v>962</v>
      </c>
      <c r="G66" s="3">
        <v>3575</v>
      </c>
    </row>
    <row r="67" spans="1:7" ht="25.5">
      <c r="A67" s="2" t="s">
        <v>963</v>
      </c>
      <c r="B67" s="2" t="s">
        <v>858</v>
      </c>
      <c r="C67" s="2">
        <v>6440</v>
      </c>
      <c r="D67" s="2" t="s">
        <v>79</v>
      </c>
      <c r="E67" s="2" t="s">
        <v>545</v>
      </c>
      <c r="F67" s="2" t="s">
        <v>964</v>
      </c>
      <c r="G67" s="3">
        <v>3289</v>
      </c>
    </row>
    <row r="68" spans="1:7" ht="25.5">
      <c r="A68" s="2" t="s">
        <v>965</v>
      </c>
      <c r="B68" s="2" t="s">
        <v>858</v>
      </c>
      <c r="C68" s="2">
        <v>6400</v>
      </c>
      <c r="D68" s="2" t="s">
        <v>9</v>
      </c>
      <c r="E68" s="2" t="s">
        <v>966</v>
      </c>
      <c r="F68" s="2">
        <v>24</v>
      </c>
      <c r="G68" s="3">
        <v>54172</v>
      </c>
    </row>
    <row r="69" spans="1:7">
      <c r="A69" s="2" t="s">
        <v>967</v>
      </c>
      <c r="B69" s="2"/>
      <c r="C69" s="2">
        <v>6400</v>
      </c>
      <c r="D69" s="2" t="s">
        <v>9</v>
      </c>
      <c r="E69" s="2" t="s">
        <v>968</v>
      </c>
      <c r="F69" s="2" t="s">
        <v>969</v>
      </c>
      <c r="G69" s="3">
        <v>2378</v>
      </c>
    </row>
    <row r="70" spans="1:7" ht="25.5">
      <c r="A70" s="2" t="s">
        <v>970</v>
      </c>
      <c r="B70" s="2" t="s">
        <v>858</v>
      </c>
      <c r="C70" s="2">
        <v>6400</v>
      </c>
      <c r="D70" s="2" t="s">
        <v>9</v>
      </c>
      <c r="E70" s="2" t="s">
        <v>971</v>
      </c>
      <c r="F70" s="2">
        <v>2</v>
      </c>
      <c r="G70" s="3">
        <v>1387</v>
      </c>
    </row>
    <row r="71" spans="1:7">
      <c r="A71" s="2" t="s">
        <v>972</v>
      </c>
      <c r="B71" s="2" t="s">
        <v>858</v>
      </c>
      <c r="C71" s="2">
        <v>6400</v>
      </c>
      <c r="D71" s="2" t="s">
        <v>9</v>
      </c>
      <c r="E71" s="2" t="s">
        <v>960</v>
      </c>
      <c r="F71" s="2">
        <v>12</v>
      </c>
      <c r="G71" s="3">
        <v>1698</v>
      </c>
    </row>
    <row r="72" spans="1:7">
      <c r="A72" s="2" t="s">
        <v>973</v>
      </c>
      <c r="B72" s="2" t="s">
        <v>974</v>
      </c>
      <c r="C72" s="2">
        <v>6300</v>
      </c>
      <c r="D72" s="2" t="s">
        <v>59</v>
      </c>
      <c r="E72" s="2" t="s">
        <v>906</v>
      </c>
      <c r="F72" s="2">
        <v>10</v>
      </c>
      <c r="G72" s="3">
        <v>10519</v>
      </c>
    </row>
    <row r="73" spans="1:7">
      <c r="A73" s="2" t="s">
        <v>975</v>
      </c>
      <c r="B73" s="2" t="s">
        <v>858</v>
      </c>
      <c r="C73" s="2">
        <v>6440</v>
      </c>
      <c r="D73" s="2" t="s">
        <v>79</v>
      </c>
      <c r="E73" s="2" t="s">
        <v>545</v>
      </c>
      <c r="F73" s="2">
        <v>32</v>
      </c>
      <c r="G73" s="3">
        <v>2204</v>
      </c>
    </row>
    <row r="74" spans="1:7">
      <c r="A74" s="2" t="s">
        <v>858</v>
      </c>
      <c r="B74" s="2"/>
      <c r="C74" s="2">
        <v>6310</v>
      </c>
      <c r="D74" s="2" t="s">
        <v>320</v>
      </c>
      <c r="E74" s="2" t="s">
        <v>412</v>
      </c>
      <c r="F74" s="2">
        <v>15</v>
      </c>
      <c r="G74" s="3">
        <v>7080</v>
      </c>
    </row>
    <row r="75" spans="1:7">
      <c r="A75" s="2" t="s">
        <v>976</v>
      </c>
      <c r="B75" s="2" t="s">
        <v>858</v>
      </c>
      <c r="C75" s="2">
        <v>6430</v>
      </c>
      <c r="D75" s="2" t="s">
        <v>65</v>
      </c>
      <c r="E75" s="2" t="s">
        <v>314</v>
      </c>
      <c r="F75" s="2">
        <v>2</v>
      </c>
      <c r="G75" s="3">
        <v>3643</v>
      </c>
    </row>
    <row r="76" spans="1:7">
      <c r="A76" s="2" t="s">
        <v>858</v>
      </c>
      <c r="B76" s="2" t="s">
        <v>977</v>
      </c>
      <c r="C76" s="2">
        <v>6400</v>
      </c>
      <c r="D76" s="2" t="s">
        <v>9</v>
      </c>
      <c r="E76" s="2" t="s">
        <v>929</v>
      </c>
      <c r="F76" s="2">
        <v>21</v>
      </c>
      <c r="G76" s="3">
        <v>2109</v>
      </c>
    </row>
    <row r="77" spans="1:7" ht="25.5">
      <c r="A77" s="2" t="s">
        <v>978</v>
      </c>
      <c r="B77" s="2" t="s">
        <v>858</v>
      </c>
      <c r="C77" s="2">
        <v>6470</v>
      </c>
      <c r="D77" s="2" t="s">
        <v>267</v>
      </c>
      <c r="E77" s="2" t="s">
        <v>979</v>
      </c>
      <c r="F77" s="2">
        <v>14</v>
      </c>
      <c r="G77" s="3">
        <v>2941</v>
      </c>
    </row>
    <row r="78" spans="1:7" ht="25.5">
      <c r="A78" s="2" t="s">
        <v>980</v>
      </c>
      <c r="B78" s="2" t="s">
        <v>858</v>
      </c>
      <c r="C78" s="2">
        <v>6470</v>
      </c>
      <c r="D78" s="2" t="s">
        <v>267</v>
      </c>
      <c r="E78" s="2" t="s">
        <v>465</v>
      </c>
      <c r="F78" s="2">
        <v>12</v>
      </c>
      <c r="G78" s="3">
        <v>3222</v>
      </c>
    </row>
    <row r="79" spans="1:7" ht="25.5">
      <c r="A79" s="2" t="s">
        <v>981</v>
      </c>
      <c r="B79" s="2" t="s">
        <v>858</v>
      </c>
      <c r="C79" s="2">
        <v>6470</v>
      </c>
      <c r="D79" s="2" t="s">
        <v>267</v>
      </c>
      <c r="E79" s="2" t="s">
        <v>918</v>
      </c>
      <c r="F79" s="2">
        <v>2</v>
      </c>
      <c r="G79" s="3">
        <v>2806</v>
      </c>
    </row>
    <row r="80" spans="1:7">
      <c r="A80" s="2" t="s">
        <v>982</v>
      </c>
      <c r="B80" s="2" t="s">
        <v>858</v>
      </c>
      <c r="C80" s="2">
        <v>6470</v>
      </c>
      <c r="D80" s="2" t="s">
        <v>267</v>
      </c>
      <c r="E80" s="2" t="s">
        <v>983</v>
      </c>
      <c r="F80" s="2" t="s">
        <v>962</v>
      </c>
      <c r="G80" s="3">
        <v>5215</v>
      </c>
    </row>
    <row r="81" spans="1:7">
      <c r="A81" s="2" t="s">
        <v>984</v>
      </c>
      <c r="B81" s="2" t="s">
        <v>858</v>
      </c>
      <c r="C81" s="2">
        <v>6470</v>
      </c>
      <c r="D81" s="2" t="s">
        <v>267</v>
      </c>
      <c r="E81" s="2" t="s">
        <v>859</v>
      </c>
      <c r="F81" s="2">
        <v>42</v>
      </c>
      <c r="G81" s="3">
        <v>4046</v>
      </c>
    </row>
    <row r="82" spans="1:7" ht="25.5">
      <c r="A82" s="2" t="s">
        <v>985</v>
      </c>
      <c r="B82" s="2" t="s">
        <v>858</v>
      </c>
      <c r="C82" s="2">
        <v>6440</v>
      </c>
      <c r="D82" s="2" t="s">
        <v>79</v>
      </c>
      <c r="E82" s="2" t="s">
        <v>986</v>
      </c>
      <c r="F82" s="2">
        <v>66</v>
      </c>
      <c r="G82" s="3">
        <v>2534</v>
      </c>
    </row>
    <row r="83" spans="1:7">
      <c r="A83" s="2" t="s">
        <v>987</v>
      </c>
      <c r="B83" s="2" t="s">
        <v>858</v>
      </c>
      <c r="C83" s="2">
        <v>6400</v>
      </c>
      <c r="D83" s="2" t="s">
        <v>9</v>
      </c>
      <c r="E83" s="2" t="s">
        <v>370</v>
      </c>
      <c r="F83" s="2">
        <v>11</v>
      </c>
      <c r="G83" s="3">
        <v>2281</v>
      </c>
    </row>
    <row r="84" spans="1:7">
      <c r="A84" s="2" t="s">
        <v>988</v>
      </c>
      <c r="B84" s="2" t="s">
        <v>858</v>
      </c>
      <c r="C84" s="2">
        <v>6470</v>
      </c>
      <c r="D84" s="2" t="s">
        <v>267</v>
      </c>
      <c r="E84" s="2" t="s">
        <v>989</v>
      </c>
      <c r="F84" s="2">
        <v>31</v>
      </c>
      <c r="G84" s="3">
        <v>2521</v>
      </c>
    </row>
    <row r="85" spans="1:7" ht="25.5">
      <c r="A85" s="2" t="s">
        <v>990</v>
      </c>
      <c r="B85" s="2" t="s">
        <v>858</v>
      </c>
      <c r="C85" s="2">
        <v>6300</v>
      </c>
      <c r="D85" s="2" t="s">
        <v>59</v>
      </c>
      <c r="E85" s="2" t="s">
        <v>991</v>
      </c>
      <c r="F85" s="2">
        <v>2</v>
      </c>
      <c r="G85" s="3">
        <v>6613</v>
      </c>
    </row>
    <row r="86" spans="1:7">
      <c r="A86" s="2" t="s">
        <v>858</v>
      </c>
      <c r="B86" s="2" t="s">
        <v>992</v>
      </c>
      <c r="C86" s="2">
        <v>6430</v>
      </c>
      <c r="D86" s="2" t="s">
        <v>65</v>
      </c>
      <c r="E86" s="2" t="s">
        <v>993</v>
      </c>
      <c r="F86" s="2">
        <v>11</v>
      </c>
      <c r="G86" s="3">
        <v>1780</v>
      </c>
    </row>
    <row r="87" spans="1:7" ht="25.5">
      <c r="A87" s="2" t="s">
        <v>994</v>
      </c>
      <c r="B87" s="2" t="s">
        <v>858</v>
      </c>
      <c r="C87" s="2">
        <v>6300</v>
      </c>
      <c r="D87" s="2" t="s">
        <v>59</v>
      </c>
      <c r="E87" s="2" t="s">
        <v>995</v>
      </c>
      <c r="F87" s="2">
        <v>4</v>
      </c>
      <c r="G87" s="3">
        <v>5460</v>
      </c>
    </row>
    <row r="88" spans="1:7" ht="25.5">
      <c r="A88" s="2" t="s">
        <v>996</v>
      </c>
      <c r="B88" s="2" t="s">
        <v>858</v>
      </c>
      <c r="C88" s="2">
        <v>6400</v>
      </c>
      <c r="D88" s="2" t="s">
        <v>9</v>
      </c>
      <c r="E88" s="2" t="s">
        <v>853</v>
      </c>
      <c r="F88" s="2">
        <v>12</v>
      </c>
      <c r="G88" s="3">
        <v>2070</v>
      </c>
    </row>
    <row r="89" spans="1:7">
      <c r="A89" s="2" t="s">
        <v>997</v>
      </c>
      <c r="B89" s="2" t="s">
        <v>858</v>
      </c>
      <c r="C89" s="2">
        <v>6470</v>
      </c>
      <c r="D89" s="2" t="s">
        <v>267</v>
      </c>
      <c r="E89" s="2" t="s">
        <v>859</v>
      </c>
      <c r="F89" s="2">
        <v>1</v>
      </c>
      <c r="G89" s="3">
        <v>10121</v>
      </c>
    </row>
    <row r="90" spans="1:7" ht="25.5">
      <c r="A90" s="2" t="s">
        <v>858</v>
      </c>
      <c r="B90" s="2" t="s">
        <v>998</v>
      </c>
      <c r="C90" s="2">
        <v>6320</v>
      </c>
      <c r="D90" s="2" t="s">
        <v>392</v>
      </c>
      <c r="E90" s="2" t="s">
        <v>942</v>
      </c>
      <c r="F90" s="2">
        <v>11</v>
      </c>
      <c r="G90" s="3">
        <v>2343</v>
      </c>
    </row>
    <row r="91" spans="1:7" ht="25.5">
      <c r="A91" s="2" t="s">
        <v>858</v>
      </c>
      <c r="B91" s="2" t="s">
        <v>999</v>
      </c>
      <c r="C91" s="2">
        <v>6440</v>
      </c>
      <c r="D91" s="2" t="s">
        <v>79</v>
      </c>
      <c r="E91" s="2" t="s">
        <v>1000</v>
      </c>
      <c r="F91" s="2">
        <v>22</v>
      </c>
      <c r="G91" s="2">
        <v>889</v>
      </c>
    </row>
    <row r="92" spans="1:7">
      <c r="A92" s="2" t="s">
        <v>1001</v>
      </c>
      <c r="B92" s="2"/>
      <c r="C92" s="2">
        <v>6470</v>
      </c>
      <c r="D92" s="2" t="s">
        <v>267</v>
      </c>
      <c r="E92" s="2" t="s">
        <v>859</v>
      </c>
      <c r="F92" s="2">
        <v>42</v>
      </c>
      <c r="G92" s="3">
        <v>31080</v>
      </c>
    </row>
    <row r="93" spans="1:7">
      <c r="A93" s="2" t="s">
        <v>858</v>
      </c>
      <c r="B93" s="2"/>
      <c r="C93" s="2">
        <v>6400</v>
      </c>
      <c r="D93" s="2" t="s">
        <v>9</v>
      </c>
      <c r="E93" s="2" t="s">
        <v>893</v>
      </c>
      <c r="F93" s="2">
        <v>12</v>
      </c>
      <c r="G93" s="3">
        <v>1617</v>
      </c>
    </row>
    <row r="94" spans="1:7" ht="25.5">
      <c r="A94" s="2" t="s">
        <v>858</v>
      </c>
      <c r="B94" s="2" t="s">
        <v>998</v>
      </c>
      <c r="C94" s="2">
        <v>6320</v>
      </c>
      <c r="D94" s="2" t="s">
        <v>392</v>
      </c>
      <c r="E94" s="2" t="s">
        <v>942</v>
      </c>
      <c r="F94" s="2">
        <v>11</v>
      </c>
      <c r="G94" s="3">
        <v>3109</v>
      </c>
    </row>
    <row r="95" spans="1:7">
      <c r="A95" s="2" t="s">
        <v>858</v>
      </c>
      <c r="B95" s="2" t="s">
        <v>897</v>
      </c>
      <c r="C95" s="2">
        <v>6400</v>
      </c>
      <c r="D95" s="2" t="s">
        <v>9</v>
      </c>
      <c r="E95" s="2" t="s">
        <v>888</v>
      </c>
      <c r="F95" s="2">
        <v>4</v>
      </c>
      <c r="G95" s="3">
        <v>5032</v>
      </c>
    </row>
    <row r="96" spans="1:7">
      <c r="A96" s="4" t="s">
        <v>1002</v>
      </c>
      <c r="G96" s="1">
        <f>SUM(G2:G95)</f>
        <v>1175333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selection activeCell="O13" sqref="O13"/>
    </sheetView>
  </sheetViews>
  <sheetFormatPr defaultRowHeight="15"/>
  <cols>
    <col min="1" max="3" width="9.140625" style="53"/>
    <col min="4" max="4" width="20.7109375" style="53" customWidth="1"/>
    <col min="5" max="5" width="18.7109375" style="53" customWidth="1"/>
    <col min="6" max="7" width="9.140625" style="53"/>
    <col min="8" max="8" width="17.85546875" style="53" customWidth="1"/>
    <col min="9" max="16384" width="9.140625" style="53"/>
  </cols>
  <sheetData>
    <row r="1" spans="1:11">
      <c r="A1" s="58" t="s">
        <v>1005</v>
      </c>
      <c r="B1" s="58" t="s">
        <v>1006</v>
      </c>
      <c r="C1" s="58" t="s">
        <v>1007</v>
      </c>
      <c r="D1" s="58" t="s">
        <v>1008</v>
      </c>
      <c r="E1" s="58" t="s">
        <v>1009</v>
      </c>
      <c r="F1" s="58" t="s">
        <v>1010</v>
      </c>
      <c r="G1" s="58" t="s">
        <v>1011</v>
      </c>
      <c r="H1" s="58" t="s">
        <v>1012</v>
      </c>
      <c r="I1" s="58" t="s">
        <v>1013</v>
      </c>
      <c r="K1" s="58" t="s">
        <v>1074</v>
      </c>
    </row>
    <row r="3" spans="1:11">
      <c r="A3" s="53">
        <v>1201800</v>
      </c>
      <c r="B3" s="53">
        <v>7731</v>
      </c>
      <c r="C3" s="53">
        <v>1</v>
      </c>
      <c r="D3" s="53" t="s">
        <v>1014</v>
      </c>
      <c r="E3" s="53" t="s">
        <v>1015</v>
      </c>
      <c r="F3" s="53">
        <v>18</v>
      </c>
      <c r="H3" s="53" t="s">
        <v>1016</v>
      </c>
      <c r="I3" s="53">
        <v>204.73</v>
      </c>
      <c r="K3" s="59">
        <f>SUM(I3/3.6)</f>
        <v>56.86944444444444</v>
      </c>
    </row>
    <row r="4" spans="1:11">
      <c r="A4" s="53">
        <v>8200311</v>
      </c>
      <c r="B4" s="53">
        <v>2484</v>
      </c>
      <c r="C4" s="53">
        <v>1</v>
      </c>
      <c r="D4" s="53" t="s">
        <v>1017</v>
      </c>
      <c r="E4" s="53" t="s">
        <v>1018</v>
      </c>
      <c r="F4" s="53">
        <v>3</v>
      </c>
      <c r="H4" s="53" t="s">
        <v>1016</v>
      </c>
      <c r="I4" s="53">
        <v>56.09</v>
      </c>
      <c r="K4" s="59">
        <f t="shared" ref="K4:K49" si="0">SUM(I4/3.6)</f>
        <v>15.580555555555556</v>
      </c>
    </row>
    <row r="5" spans="1:11">
      <c r="A5" s="53">
        <v>8200312</v>
      </c>
      <c r="B5" s="53">
        <v>5551</v>
      </c>
      <c r="C5" s="53">
        <v>1</v>
      </c>
      <c r="D5" s="53" t="s">
        <v>1017</v>
      </c>
      <c r="E5" s="53" t="s">
        <v>1018</v>
      </c>
      <c r="F5" s="53">
        <v>3</v>
      </c>
      <c r="H5" s="53" t="s">
        <v>1016</v>
      </c>
      <c r="I5" s="53">
        <v>59.22</v>
      </c>
      <c r="K5" s="59">
        <f t="shared" si="0"/>
        <v>16.45</v>
      </c>
    </row>
    <row r="6" spans="1:11">
      <c r="A6" s="53">
        <v>13701101</v>
      </c>
      <c r="B6" s="53">
        <v>2778</v>
      </c>
      <c r="C6" s="53">
        <v>1</v>
      </c>
      <c r="D6" s="53" t="s">
        <v>858</v>
      </c>
      <c r="E6" s="53" t="s">
        <v>1019</v>
      </c>
      <c r="F6" s="53">
        <v>11</v>
      </c>
      <c r="G6" s="53" t="s">
        <v>1020</v>
      </c>
      <c r="H6" s="53" t="s">
        <v>1016</v>
      </c>
      <c r="I6" s="53">
        <v>81.819999999999993</v>
      </c>
      <c r="K6" s="59">
        <f t="shared" si="0"/>
        <v>22.727777777777774</v>
      </c>
    </row>
    <row r="7" spans="1:11">
      <c r="A7" s="53">
        <v>18310001</v>
      </c>
      <c r="B7" s="53">
        <v>1363</v>
      </c>
      <c r="C7" s="53">
        <v>1</v>
      </c>
      <c r="D7" s="53" t="s">
        <v>1021</v>
      </c>
      <c r="E7" s="53" t="s">
        <v>1022</v>
      </c>
      <c r="F7" s="53">
        <v>100</v>
      </c>
      <c r="G7" s="53" t="s">
        <v>1020</v>
      </c>
      <c r="H7" s="53" t="s">
        <v>1016</v>
      </c>
      <c r="I7" s="53">
        <v>532.07000000000005</v>
      </c>
      <c r="K7" s="59">
        <f t="shared" si="0"/>
        <v>147.79722222222225</v>
      </c>
    </row>
    <row r="8" spans="1:11">
      <c r="A8" s="53">
        <v>22500100</v>
      </c>
      <c r="B8" s="53">
        <v>6437</v>
      </c>
      <c r="C8" s="53">
        <v>2</v>
      </c>
      <c r="D8" s="53" t="s">
        <v>858</v>
      </c>
      <c r="E8" s="53" t="s">
        <v>1023</v>
      </c>
      <c r="F8" s="53">
        <v>1</v>
      </c>
      <c r="H8" s="53" t="s">
        <v>1016</v>
      </c>
      <c r="I8" s="53">
        <v>293.54000000000002</v>
      </c>
      <c r="K8" s="59">
        <f t="shared" si="0"/>
        <v>81.538888888888891</v>
      </c>
    </row>
    <row r="9" spans="1:11">
      <c r="A9" s="53">
        <v>30700210</v>
      </c>
      <c r="B9" s="53">
        <v>2070</v>
      </c>
      <c r="C9" s="53">
        <v>1</v>
      </c>
      <c r="D9" s="53" t="s">
        <v>1024</v>
      </c>
      <c r="E9" s="53" t="s">
        <v>1025</v>
      </c>
      <c r="F9" s="53">
        <v>2</v>
      </c>
      <c r="G9" s="53" t="s">
        <v>1026</v>
      </c>
      <c r="H9" s="53" t="s">
        <v>1016</v>
      </c>
      <c r="I9" s="53">
        <v>47.55</v>
      </c>
      <c r="K9" s="59">
        <f t="shared" si="0"/>
        <v>13.208333333333332</v>
      </c>
    </row>
    <row r="10" spans="1:11">
      <c r="A10" s="53">
        <v>30700500</v>
      </c>
      <c r="B10" s="53">
        <v>5441</v>
      </c>
      <c r="C10" s="53">
        <v>1</v>
      </c>
      <c r="D10" s="53" t="s">
        <v>1027</v>
      </c>
      <c r="E10" s="53" t="s">
        <v>1025</v>
      </c>
      <c r="F10" s="53">
        <v>5</v>
      </c>
      <c r="H10" s="53" t="s">
        <v>1016</v>
      </c>
      <c r="I10" s="53">
        <v>732.4</v>
      </c>
      <c r="K10" s="59">
        <f t="shared" si="0"/>
        <v>203.44444444444443</v>
      </c>
    </row>
    <row r="11" spans="1:11">
      <c r="A11" s="53">
        <v>36705800</v>
      </c>
      <c r="B11" s="53">
        <v>6056</v>
      </c>
      <c r="C11" s="53">
        <v>2</v>
      </c>
      <c r="D11" s="53" t="s">
        <v>858</v>
      </c>
      <c r="E11" s="53" t="s">
        <v>912</v>
      </c>
      <c r="F11" s="53">
        <v>58</v>
      </c>
      <c r="H11" s="53" t="s">
        <v>1016</v>
      </c>
      <c r="I11" s="53">
        <v>113.13</v>
      </c>
      <c r="K11" s="59">
        <f t="shared" si="0"/>
        <v>31.424999999999997</v>
      </c>
    </row>
    <row r="12" spans="1:11">
      <c r="A12" s="53">
        <v>37602900</v>
      </c>
      <c r="B12" s="53">
        <v>3122</v>
      </c>
      <c r="C12" s="53">
        <v>1</v>
      </c>
      <c r="D12" s="53" t="s">
        <v>1028</v>
      </c>
      <c r="E12" s="53" t="s">
        <v>1029</v>
      </c>
      <c r="F12" s="53">
        <v>29</v>
      </c>
      <c r="H12" s="53" t="s">
        <v>1016</v>
      </c>
      <c r="I12" s="53">
        <v>186.83</v>
      </c>
      <c r="K12" s="59">
        <f t="shared" si="0"/>
        <v>51.897222222222226</v>
      </c>
    </row>
    <row r="13" spans="1:11">
      <c r="A13" s="53">
        <v>45600100</v>
      </c>
      <c r="B13" s="53">
        <v>8526</v>
      </c>
      <c r="C13" s="53">
        <v>1</v>
      </c>
      <c r="D13" s="53" t="s">
        <v>1030</v>
      </c>
      <c r="E13" s="53" t="s">
        <v>1031</v>
      </c>
      <c r="F13" s="53">
        <v>1</v>
      </c>
      <c r="H13" s="53" t="s">
        <v>1016</v>
      </c>
      <c r="I13" s="53">
        <v>185.37</v>
      </c>
      <c r="K13" s="59">
        <f t="shared" si="0"/>
        <v>51.491666666666667</v>
      </c>
    </row>
    <row r="14" spans="1:11">
      <c r="A14" s="53">
        <v>55204510</v>
      </c>
      <c r="B14" s="53">
        <v>2235</v>
      </c>
      <c r="C14" s="53">
        <v>1</v>
      </c>
      <c r="D14" s="53" t="s">
        <v>1032</v>
      </c>
      <c r="E14" s="53" t="s">
        <v>1033</v>
      </c>
      <c r="F14" s="53">
        <v>45</v>
      </c>
      <c r="G14" s="53" t="s">
        <v>1020</v>
      </c>
      <c r="H14" s="53" t="s">
        <v>1016</v>
      </c>
      <c r="I14" s="53">
        <v>121.94</v>
      </c>
      <c r="K14" s="59">
        <f t="shared" si="0"/>
        <v>33.87222222222222</v>
      </c>
    </row>
    <row r="15" spans="1:11">
      <c r="A15" s="53">
        <v>58402000</v>
      </c>
      <c r="B15" s="53">
        <v>3827</v>
      </c>
      <c r="C15" s="53">
        <v>1</v>
      </c>
      <c r="D15" s="53" t="s">
        <v>1034</v>
      </c>
      <c r="E15" s="53" t="s">
        <v>966</v>
      </c>
      <c r="F15" s="53">
        <v>20</v>
      </c>
      <c r="H15" s="53" t="s">
        <v>1016</v>
      </c>
      <c r="I15" s="53">
        <v>3806.01</v>
      </c>
      <c r="K15" s="59">
        <f t="shared" si="0"/>
        <v>1057.2250000000001</v>
      </c>
    </row>
    <row r="16" spans="1:11">
      <c r="A16" s="53">
        <v>58402001</v>
      </c>
      <c r="B16" s="53">
        <v>2701</v>
      </c>
      <c r="C16" s="53">
        <v>1</v>
      </c>
      <c r="D16" s="53" t="s">
        <v>1035</v>
      </c>
      <c r="E16" s="53" t="s">
        <v>966</v>
      </c>
      <c r="F16" s="53">
        <v>20</v>
      </c>
      <c r="H16" s="53" t="s">
        <v>1016</v>
      </c>
      <c r="I16" s="53">
        <v>172.89</v>
      </c>
      <c r="K16" s="59">
        <f t="shared" si="0"/>
        <v>48.024999999999991</v>
      </c>
    </row>
    <row r="17" spans="1:11">
      <c r="A17" s="53">
        <v>58402200</v>
      </c>
      <c r="B17" s="53">
        <v>3411</v>
      </c>
      <c r="C17" s="53">
        <v>1</v>
      </c>
      <c r="D17" s="53" t="s">
        <v>1036</v>
      </c>
      <c r="E17" s="53" t="s">
        <v>966</v>
      </c>
      <c r="F17" s="53">
        <v>22</v>
      </c>
      <c r="H17" s="53" t="s">
        <v>1016</v>
      </c>
      <c r="I17" s="53">
        <v>151.94999999999999</v>
      </c>
      <c r="K17" s="59">
        <f t="shared" si="0"/>
        <v>42.208333333333329</v>
      </c>
    </row>
    <row r="18" spans="1:11">
      <c r="A18" s="53">
        <v>62903400</v>
      </c>
      <c r="B18" s="53">
        <v>4283</v>
      </c>
      <c r="C18" s="53">
        <v>1</v>
      </c>
      <c r="D18" s="53" t="s">
        <v>1037</v>
      </c>
      <c r="E18" s="53" t="s">
        <v>1038</v>
      </c>
      <c r="F18" s="53">
        <v>34</v>
      </c>
      <c r="H18" s="53" t="s">
        <v>1016</v>
      </c>
      <c r="I18" s="53">
        <v>248.94</v>
      </c>
      <c r="K18" s="59">
        <f t="shared" si="0"/>
        <v>69.149999999999991</v>
      </c>
    </row>
    <row r="19" spans="1:11">
      <c r="A19" s="53">
        <v>63610000</v>
      </c>
      <c r="B19" s="53">
        <v>7341</v>
      </c>
      <c r="C19" s="53">
        <v>1</v>
      </c>
      <c r="D19" s="53" t="s">
        <v>1039</v>
      </c>
      <c r="E19" s="53" t="s">
        <v>1040</v>
      </c>
      <c r="F19" s="53">
        <v>100</v>
      </c>
      <c r="H19" s="53" t="s">
        <v>1016</v>
      </c>
      <c r="I19" s="53">
        <v>4031.7</v>
      </c>
      <c r="K19" s="59">
        <f t="shared" si="0"/>
        <v>1119.9166666666665</v>
      </c>
    </row>
    <row r="20" spans="1:11">
      <c r="A20" s="53">
        <v>63613000</v>
      </c>
      <c r="B20" s="53">
        <v>2811</v>
      </c>
      <c r="C20" s="53">
        <v>1</v>
      </c>
      <c r="D20" s="53" t="s">
        <v>1041</v>
      </c>
      <c r="E20" s="53" t="s">
        <v>1040</v>
      </c>
      <c r="F20" s="53">
        <v>130</v>
      </c>
      <c r="H20" s="53" t="s">
        <v>1016</v>
      </c>
      <c r="I20" s="53">
        <v>184.31</v>
      </c>
      <c r="K20" s="59">
        <f t="shared" si="0"/>
        <v>51.197222222222223</v>
      </c>
    </row>
    <row r="21" spans="1:11">
      <c r="A21" s="53">
        <v>89200300</v>
      </c>
      <c r="B21" s="53">
        <v>4434</v>
      </c>
      <c r="C21" s="53">
        <v>1</v>
      </c>
      <c r="D21" s="53" t="s">
        <v>1042</v>
      </c>
      <c r="E21" s="53" t="s">
        <v>408</v>
      </c>
      <c r="F21" s="53">
        <v>3</v>
      </c>
      <c r="H21" s="53" t="s">
        <v>1016</v>
      </c>
      <c r="I21" s="53">
        <v>4046</v>
      </c>
      <c r="K21" s="59">
        <f t="shared" si="0"/>
        <v>1123.8888888888889</v>
      </c>
    </row>
    <row r="22" spans="1:11">
      <c r="A22" s="53">
        <v>89902400</v>
      </c>
      <c r="B22" s="53">
        <v>2172</v>
      </c>
      <c r="C22" s="53">
        <v>1</v>
      </c>
      <c r="D22" s="53" t="s">
        <v>858</v>
      </c>
      <c r="E22" s="53" t="s">
        <v>1043</v>
      </c>
      <c r="F22" s="53">
        <v>24</v>
      </c>
      <c r="H22" s="53" t="s">
        <v>1016</v>
      </c>
      <c r="I22" s="53">
        <v>297.38</v>
      </c>
      <c r="K22" s="59">
        <f t="shared" si="0"/>
        <v>82.605555555555554</v>
      </c>
    </row>
    <row r="23" spans="1:11">
      <c r="A23" s="53">
        <v>89902600</v>
      </c>
      <c r="B23" s="53">
        <v>7145</v>
      </c>
      <c r="C23" s="53">
        <v>1</v>
      </c>
      <c r="D23" s="53" t="s">
        <v>858</v>
      </c>
      <c r="E23" s="53" t="s">
        <v>1043</v>
      </c>
      <c r="F23" s="53">
        <v>24</v>
      </c>
      <c r="G23" s="53" t="s">
        <v>1044</v>
      </c>
      <c r="H23" s="53" t="s">
        <v>1016</v>
      </c>
      <c r="I23" s="53">
        <v>295.77</v>
      </c>
      <c r="K23" s="59">
        <f t="shared" si="0"/>
        <v>82.158333333333331</v>
      </c>
    </row>
    <row r="24" spans="1:11">
      <c r="A24" s="53">
        <v>93300900</v>
      </c>
      <c r="B24" s="53">
        <v>3725</v>
      </c>
      <c r="C24" s="53">
        <v>1</v>
      </c>
      <c r="D24" s="53" t="s">
        <v>858</v>
      </c>
      <c r="E24" s="53" t="s">
        <v>1045</v>
      </c>
      <c r="F24" s="53">
        <v>9</v>
      </c>
      <c r="H24" s="53" t="s">
        <v>1016</v>
      </c>
      <c r="I24" s="53">
        <v>1066.3</v>
      </c>
      <c r="K24" s="59">
        <f t="shared" si="0"/>
        <v>296.1944444444444</v>
      </c>
    </row>
    <row r="25" spans="1:11">
      <c r="A25" s="53">
        <v>101602100</v>
      </c>
      <c r="B25" s="53">
        <v>6865</v>
      </c>
      <c r="C25" s="53">
        <v>1</v>
      </c>
      <c r="D25" s="53" t="s">
        <v>1046</v>
      </c>
      <c r="E25" s="53" t="s">
        <v>539</v>
      </c>
      <c r="F25" s="53">
        <v>19</v>
      </c>
      <c r="H25" s="53" t="s">
        <v>1016</v>
      </c>
      <c r="I25" s="53">
        <v>1120.4000000000001</v>
      </c>
      <c r="K25" s="59">
        <f t="shared" si="0"/>
        <v>311.22222222222223</v>
      </c>
    </row>
    <row r="26" spans="1:11">
      <c r="A26" s="53">
        <v>101603500</v>
      </c>
      <c r="B26" s="53">
        <v>7341</v>
      </c>
      <c r="C26" s="53">
        <v>1</v>
      </c>
      <c r="D26" s="53" t="s">
        <v>1047</v>
      </c>
      <c r="E26" s="53" t="s">
        <v>539</v>
      </c>
      <c r="F26" s="53">
        <v>35</v>
      </c>
      <c r="H26" s="53" t="s">
        <v>1016</v>
      </c>
      <c r="I26" s="53">
        <v>2942.8</v>
      </c>
      <c r="K26" s="59">
        <f t="shared" si="0"/>
        <v>817.44444444444446</v>
      </c>
    </row>
    <row r="27" spans="1:11">
      <c r="A27" s="53">
        <v>106201700</v>
      </c>
      <c r="B27" s="53">
        <v>2265</v>
      </c>
      <c r="C27" s="53">
        <v>1</v>
      </c>
      <c r="D27" s="53" t="s">
        <v>1048</v>
      </c>
      <c r="E27" s="53" t="s">
        <v>1049</v>
      </c>
      <c r="F27" s="53">
        <v>17</v>
      </c>
      <c r="H27" s="53" t="s">
        <v>1016</v>
      </c>
      <c r="I27" s="53">
        <v>305.52</v>
      </c>
      <c r="K27" s="59">
        <f t="shared" si="0"/>
        <v>84.86666666666666</v>
      </c>
    </row>
    <row r="28" spans="1:11">
      <c r="A28" s="53">
        <v>112900700</v>
      </c>
      <c r="B28" s="53">
        <v>4388</v>
      </c>
      <c r="C28" s="53">
        <v>1</v>
      </c>
      <c r="D28" s="53" t="s">
        <v>858</v>
      </c>
      <c r="E28" s="53" t="s">
        <v>1050</v>
      </c>
      <c r="F28" s="53">
        <v>7</v>
      </c>
      <c r="H28" s="53" t="s">
        <v>1016</v>
      </c>
      <c r="I28" s="53">
        <v>1043</v>
      </c>
      <c r="K28" s="59">
        <f t="shared" si="0"/>
        <v>289.72222222222223</v>
      </c>
    </row>
    <row r="29" spans="1:11">
      <c r="A29" s="53">
        <v>121300100</v>
      </c>
      <c r="B29" s="53">
        <v>1378</v>
      </c>
      <c r="C29" s="53">
        <v>1</v>
      </c>
      <c r="D29" s="53" t="s">
        <v>1051</v>
      </c>
      <c r="E29" s="53" t="s">
        <v>1052</v>
      </c>
      <c r="F29" s="53">
        <v>1</v>
      </c>
      <c r="H29" s="53" t="s">
        <v>1016</v>
      </c>
      <c r="I29" s="53">
        <v>718.23</v>
      </c>
      <c r="K29" s="59">
        <f t="shared" si="0"/>
        <v>199.50833333333333</v>
      </c>
    </row>
    <row r="30" spans="1:11">
      <c r="A30" s="53">
        <v>134307600</v>
      </c>
      <c r="B30" s="53">
        <v>5636</v>
      </c>
      <c r="C30" s="53">
        <v>1</v>
      </c>
      <c r="D30" s="53" t="s">
        <v>1053</v>
      </c>
      <c r="E30" s="53" t="s">
        <v>1054</v>
      </c>
      <c r="F30" s="53">
        <v>76</v>
      </c>
      <c r="H30" s="53" t="s">
        <v>1016</v>
      </c>
      <c r="I30" s="53">
        <v>366.26</v>
      </c>
      <c r="K30" s="59">
        <f t="shared" si="0"/>
        <v>101.73888888888888</v>
      </c>
    </row>
    <row r="31" spans="1:11">
      <c r="A31" s="53">
        <v>137001000</v>
      </c>
      <c r="B31" s="53">
        <v>1765</v>
      </c>
      <c r="C31" s="53">
        <v>1</v>
      </c>
      <c r="D31" s="53" t="s">
        <v>858</v>
      </c>
      <c r="E31" s="53" t="s">
        <v>1055</v>
      </c>
      <c r="F31" s="53">
        <v>10</v>
      </c>
      <c r="H31" s="53" t="s">
        <v>1016</v>
      </c>
      <c r="I31" s="53">
        <v>1505.4</v>
      </c>
      <c r="K31" s="59">
        <f t="shared" si="0"/>
        <v>418.16666666666669</v>
      </c>
    </row>
    <row r="32" spans="1:11">
      <c r="A32" s="53">
        <v>137001400</v>
      </c>
      <c r="B32" s="53">
        <v>2244</v>
      </c>
      <c r="C32" s="53">
        <v>1</v>
      </c>
      <c r="D32" s="53" t="s">
        <v>1056</v>
      </c>
      <c r="E32" s="53" t="s">
        <v>1055</v>
      </c>
      <c r="F32" s="53">
        <v>14</v>
      </c>
      <c r="H32" s="53" t="s">
        <v>1016</v>
      </c>
      <c r="I32" s="53">
        <v>107.61</v>
      </c>
      <c r="K32" s="59">
        <f t="shared" si="0"/>
        <v>29.891666666666666</v>
      </c>
    </row>
    <row r="33" spans="1:11">
      <c r="A33" s="53">
        <v>155005400</v>
      </c>
      <c r="B33" s="53">
        <v>3782</v>
      </c>
      <c r="C33" s="53">
        <v>2</v>
      </c>
      <c r="D33" s="53" t="s">
        <v>1057</v>
      </c>
      <c r="E33" s="53" t="s">
        <v>1058</v>
      </c>
      <c r="F33" s="53">
        <v>54</v>
      </c>
      <c r="H33" s="53" t="s">
        <v>1016</v>
      </c>
      <c r="I33" s="53">
        <v>177.1</v>
      </c>
      <c r="K33" s="59">
        <f t="shared" si="0"/>
        <v>49.194444444444443</v>
      </c>
    </row>
    <row r="34" spans="1:11">
      <c r="A34" s="53">
        <v>159600400</v>
      </c>
      <c r="B34" s="53">
        <v>5432</v>
      </c>
      <c r="C34" s="53">
        <v>1</v>
      </c>
      <c r="D34" s="53" t="s">
        <v>1059</v>
      </c>
      <c r="E34" s="53" t="s">
        <v>1060</v>
      </c>
      <c r="F34" s="53">
        <v>4</v>
      </c>
      <c r="H34" s="53" t="s">
        <v>1016</v>
      </c>
      <c r="I34" s="53">
        <v>171.1</v>
      </c>
      <c r="K34" s="59">
        <f t="shared" si="0"/>
        <v>47.527777777777779</v>
      </c>
    </row>
    <row r="35" spans="1:11">
      <c r="A35" s="53">
        <v>166903000</v>
      </c>
      <c r="B35" s="53">
        <v>8013</v>
      </c>
      <c r="C35" s="53">
        <v>1</v>
      </c>
      <c r="D35" s="53" t="s">
        <v>858</v>
      </c>
      <c r="E35" s="53" t="s">
        <v>310</v>
      </c>
      <c r="F35" s="53">
        <v>30</v>
      </c>
      <c r="H35" s="53" t="s">
        <v>1016</v>
      </c>
      <c r="I35" s="53">
        <v>45.69</v>
      </c>
      <c r="K35" s="59">
        <f t="shared" si="0"/>
        <v>12.691666666666666</v>
      </c>
    </row>
    <row r="36" spans="1:11">
      <c r="A36" s="53">
        <v>166903001</v>
      </c>
      <c r="B36" s="53">
        <v>2578</v>
      </c>
      <c r="C36" s="53">
        <v>1</v>
      </c>
      <c r="D36" s="53" t="s">
        <v>858</v>
      </c>
      <c r="E36" s="53" t="s">
        <v>310</v>
      </c>
      <c r="F36" s="53">
        <v>30</v>
      </c>
      <c r="H36" s="53" t="s">
        <v>1016</v>
      </c>
      <c r="I36" s="53">
        <v>103.49</v>
      </c>
      <c r="K36" s="59">
        <f t="shared" si="0"/>
        <v>28.74722222222222</v>
      </c>
    </row>
    <row r="37" spans="1:11">
      <c r="A37" s="53">
        <v>167600000</v>
      </c>
      <c r="B37" s="53">
        <v>3674</v>
      </c>
      <c r="C37" s="53">
        <v>3</v>
      </c>
      <c r="D37" s="53" t="s">
        <v>1061</v>
      </c>
      <c r="E37" s="53" t="s">
        <v>1062</v>
      </c>
      <c r="F37" s="53">
        <v>2</v>
      </c>
      <c r="H37" s="53" t="s">
        <v>1016</v>
      </c>
      <c r="I37" s="53">
        <v>471.29</v>
      </c>
      <c r="K37" s="59">
        <f t="shared" si="0"/>
        <v>130.91388888888889</v>
      </c>
    </row>
    <row r="38" spans="1:11">
      <c r="A38" s="53">
        <v>172400000</v>
      </c>
      <c r="B38" s="53">
        <v>3832</v>
      </c>
      <c r="C38" s="53">
        <v>1</v>
      </c>
      <c r="D38" s="53" t="s">
        <v>858</v>
      </c>
      <c r="E38" s="53" t="s">
        <v>936</v>
      </c>
      <c r="F38" s="53">
        <v>10</v>
      </c>
      <c r="H38" s="53" t="s">
        <v>1016</v>
      </c>
      <c r="I38" s="53">
        <v>1219.5</v>
      </c>
      <c r="K38" s="59">
        <f t="shared" si="0"/>
        <v>338.75</v>
      </c>
    </row>
    <row r="39" spans="1:11">
      <c r="A39" s="53">
        <v>172400700</v>
      </c>
      <c r="B39" s="53">
        <v>7712</v>
      </c>
      <c r="C39" s="53">
        <v>1</v>
      </c>
      <c r="D39" s="53" t="s">
        <v>1063</v>
      </c>
      <c r="E39" s="53" t="s">
        <v>936</v>
      </c>
      <c r="F39" s="53">
        <v>7</v>
      </c>
      <c r="H39" s="53" t="s">
        <v>1016</v>
      </c>
      <c r="I39" s="53">
        <v>161.44999999999999</v>
      </c>
      <c r="K39" s="59">
        <f t="shared" si="0"/>
        <v>44.847222222222221</v>
      </c>
    </row>
    <row r="40" spans="1:11">
      <c r="A40" s="53">
        <v>172600101</v>
      </c>
      <c r="B40" s="53">
        <v>6275</v>
      </c>
      <c r="C40" s="53">
        <v>2</v>
      </c>
      <c r="D40" s="53" t="s">
        <v>1064</v>
      </c>
      <c r="E40" s="53" t="s">
        <v>1065</v>
      </c>
      <c r="F40" s="53">
        <v>1</v>
      </c>
      <c r="G40" s="53" t="s">
        <v>1020</v>
      </c>
      <c r="H40" s="53" t="s">
        <v>1016</v>
      </c>
      <c r="I40" s="53">
        <v>160.76</v>
      </c>
      <c r="K40" s="59">
        <f t="shared" si="0"/>
        <v>44.655555555555551</v>
      </c>
    </row>
    <row r="41" spans="1:11">
      <c r="A41" s="53">
        <v>184900201</v>
      </c>
      <c r="B41" s="53">
        <v>2778</v>
      </c>
      <c r="C41" s="53">
        <v>1</v>
      </c>
      <c r="D41" s="53" t="s">
        <v>1066</v>
      </c>
      <c r="E41" s="53" t="s">
        <v>595</v>
      </c>
      <c r="F41" s="53">
        <v>2</v>
      </c>
      <c r="G41" s="53" t="s">
        <v>1020</v>
      </c>
      <c r="H41" s="53" t="s">
        <v>1016</v>
      </c>
      <c r="I41" s="53">
        <v>1525.6</v>
      </c>
      <c r="K41" s="59">
        <f t="shared" si="0"/>
        <v>423.77777777777771</v>
      </c>
    </row>
    <row r="42" spans="1:11">
      <c r="A42" s="53">
        <v>184901600</v>
      </c>
      <c r="B42" s="53">
        <v>6185</v>
      </c>
      <c r="C42" s="53">
        <v>2</v>
      </c>
      <c r="D42" s="53" t="s">
        <v>858</v>
      </c>
      <c r="E42" s="53" t="s">
        <v>595</v>
      </c>
      <c r="F42" s="53">
        <v>16</v>
      </c>
      <c r="H42" s="53" t="s">
        <v>1016</v>
      </c>
      <c r="I42" s="53">
        <v>455.24</v>
      </c>
      <c r="K42" s="59">
        <f t="shared" si="0"/>
        <v>126.45555555555555</v>
      </c>
    </row>
    <row r="43" spans="1:11">
      <c r="A43" s="53">
        <v>205307202</v>
      </c>
      <c r="B43" s="53">
        <v>5227</v>
      </c>
      <c r="C43" s="53">
        <v>1</v>
      </c>
      <c r="D43" s="53" t="s">
        <v>1067</v>
      </c>
      <c r="E43" s="53" t="s">
        <v>1068</v>
      </c>
      <c r="F43" s="53">
        <v>72</v>
      </c>
      <c r="G43" s="53" t="s">
        <v>1044</v>
      </c>
      <c r="H43" s="53" t="s">
        <v>1016</v>
      </c>
      <c r="I43" s="53">
        <v>70.400000000000006</v>
      </c>
      <c r="K43" s="59">
        <f t="shared" si="0"/>
        <v>19.555555555555557</v>
      </c>
    </row>
    <row r="44" spans="1:11">
      <c r="A44" s="53">
        <v>205307400</v>
      </c>
      <c r="B44" s="53">
        <v>5316</v>
      </c>
      <c r="C44" s="53">
        <v>2</v>
      </c>
      <c r="D44" s="53" t="s">
        <v>858</v>
      </c>
      <c r="E44" s="53" t="s">
        <v>1068</v>
      </c>
      <c r="F44" s="53">
        <v>74</v>
      </c>
      <c r="H44" s="53" t="s">
        <v>1016</v>
      </c>
      <c r="I44" s="53">
        <v>3988.6</v>
      </c>
      <c r="K44" s="59">
        <f t="shared" si="0"/>
        <v>1107.9444444444443</v>
      </c>
    </row>
    <row r="45" spans="1:11">
      <c r="A45" s="53">
        <v>213200000</v>
      </c>
      <c r="B45" s="53">
        <v>3557</v>
      </c>
      <c r="C45" s="53">
        <v>1</v>
      </c>
      <c r="D45" s="53" t="s">
        <v>858</v>
      </c>
      <c r="E45" s="53" t="s">
        <v>1069</v>
      </c>
      <c r="F45" s="53">
        <v>10</v>
      </c>
      <c r="H45" s="53" t="s">
        <v>1016</v>
      </c>
      <c r="I45" s="53">
        <v>1541.6</v>
      </c>
      <c r="K45" s="59">
        <f t="shared" si="0"/>
        <v>428.22222222222217</v>
      </c>
    </row>
    <row r="46" spans="1:11">
      <c r="A46" s="53">
        <v>213200001</v>
      </c>
      <c r="B46" s="53">
        <v>7022</v>
      </c>
      <c r="C46" s="53">
        <v>1</v>
      </c>
      <c r="D46" s="53" t="s">
        <v>1070</v>
      </c>
      <c r="E46" s="53" t="s">
        <v>1069</v>
      </c>
      <c r="F46" s="53">
        <v>10</v>
      </c>
      <c r="H46" s="53" t="s">
        <v>1016</v>
      </c>
      <c r="I46" s="53">
        <v>769</v>
      </c>
      <c r="K46" s="59">
        <f t="shared" si="0"/>
        <v>213.61111111111111</v>
      </c>
    </row>
    <row r="47" spans="1:11">
      <c r="A47" s="53">
        <v>213200002</v>
      </c>
      <c r="B47" s="53">
        <v>3243</v>
      </c>
      <c r="C47" s="53">
        <v>1</v>
      </c>
      <c r="D47" s="53" t="s">
        <v>1070</v>
      </c>
      <c r="E47" s="53" t="s">
        <v>1069</v>
      </c>
      <c r="F47" s="53">
        <v>10</v>
      </c>
      <c r="H47" s="53" t="s">
        <v>1016</v>
      </c>
      <c r="I47" s="53">
        <v>558</v>
      </c>
      <c r="K47" s="59">
        <f t="shared" si="0"/>
        <v>155</v>
      </c>
    </row>
    <row r="48" spans="1:11">
      <c r="A48" s="53">
        <v>229706600</v>
      </c>
      <c r="B48" s="53">
        <v>1018</v>
      </c>
      <c r="C48" s="53">
        <v>1</v>
      </c>
      <c r="D48" s="53" t="s">
        <v>1071</v>
      </c>
      <c r="E48" s="53" t="s">
        <v>1072</v>
      </c>
      <c r="F48" s="53">
        <v>66</v>
      </c>
      <c r="H48" s="53" t="s">
        <v>1016</v>
      </c>
      <c r="I48" s="53">
        <v>141.4</v>
      </c>
      <c r="K48" s="59">
        <f t="shared" si="0"/>
        <v>39.277777777777779</v>
      </c>
    </row>
    <row r="49" spans="1:13">
      <c r="A49" s="53">
        <v>247600001</v>
      </c>
      <c r="B49" s="60"/>
      <c r="C49" s="53" t="s">
        <v>304</v>
      </c>
      <c r="D49" s="53" t="s">
        <v>858</v>
      </c>
      <c r="E49" s="53" t="s">
        <v>1073</v>
      </c>
      <c r="F49" s="53">
        <v>0</v>
      </c>
      <c r="H49" s="53" t="s">
        <v>1016</v>
      </c>
      <c r="I49" s="53">
        <v>8.02</v>
      </c>
      <c r="K49" s="59">
        <f t="shared" si="0"/>
        <v>2.2277777777777774</v>
      </c>
    </row>
    <row r="50" spans="1:13">
      <c r="B50" s="60"/>
      <c r="K50" s="59"/>
      <c r="L50" s="58">
        <f>SUM(K2:K49)</f>
        <v>10164.833333333334</v>
      </c>
      <c r="M50" s="53">
        <f>SUM(L50*0.143)</f>
        <v>1453.5711666666666</v>
      </c>
    </row>
    <row r="51" spans="1:13" ht="33" customHeight="1">
      <c r="D51" s="61" t="s">
        <v>1075</v>
      </c>
      <c r="E51" s="61" t="s">
        <v>1076</v>
      </c>
      <c r="F51" s="62">
        <v>103</v>
      </c>
      <c r="G51" s="63">
        <v>6430</v>
      </c>
      <c r="H51" s="64" t="s">
        <v>1075</v>
      </c>
      <c r="I51" s="65" t="s">
        <v>1081</v>
      </c>
      <c r="K51" s="53">
        <v>54.6</v>
      </c>
    </row>
    <row r="52" spans="1:13">
      <c r="D52" s="61" t="s">
        <v>1077</v>
      </c>
      <c r="E52" s="61" t="s">
        <v>1076</v>
      </c>
      <c r="F52" s="62">
        <v>13</v>
      </c>
      <c r="G52" s="63">
        <v>6430</v>
      </c>
      <c r="H52" s="64" t="s">
        <v>1077</v>
      </c>
      <c r="I52" s="65" t="s">
        <v>1082</v>
      </c>
      <c r="K52" s="53">
        <v>360.9</v>
      </c>
    </row>
    <row r="53" spans="1:13" ht="23.25" customHeight="1">
      <c r="D53" s="66" t="s">
        <v>1079</v>
      </c>
      <c r="E53" s="66" t="s">
        <v>1080</v>
      </c>
      <c r="F53" s="67">
        <v>2</v>
      </c>
      <c r="G53" s="68">
        <v>6430</v>
      </c>
      <c r="H53" s="69" t="s">
        <v>858</v>
      </c>
      <c r="I53" s="65" t="s">
        <v>1083</v>
      </c>
      <c r="K53" s="53">
        <v>58.48</v>
      </c>
    </row>
    <row r="54" spans="1:13" ht="23.25" customHeight="1">
      <c r="D54" s="66"/>
      <c r="E54" s="66"/>
      <c r="F54" s="67"/>
      <c r="G54" s="68"/>
      <c r="H54" s="69"/>
      <c r="I54" s="70"/>
      <c r="L54" s="58">
        <f>SUM(K51:K53)</f>
        <v>473.98</v>
      </c>
      <c r="M54" s="53">
        <f>SUM(L54*0.215)</f>
        <v>101.9057</v>
      </c>
    </row>
    <row r="55" spans="1:13">
      <c r="D55" s="61" t="s">
        <v>1084</v>
      </c>
      <c r="E55" s="61" t="s">
        <v>1085</v>
      </c>
      <c r="F55" s="62">
        <v>4</v>
      </c>
      <c r="G55" s="63">
        <v>6300</v>
      </c>
      <c r="H55" s="64" t="s">
        <v>1086</v>
      </c>
      <c r="K55" s="53">
        <v>325.2</v>
      </c>
    </row>
    <row r="56" spans="1:13">
      <c r="D56" s="61" t="s">
        <v>1087</v>
      </c>
      <c r="E56" s="61" t="s">
        <v>1088</v>
      </c>
      <c r="F56" s="62">
        <v>12</v>
      </c>
      <c r="G56" s="63">
        <v>6300</v>
      </c>
      <c r="H56" s="64" t="s">
        <v>1089</v>
      </c>
      <c r="K56" s="53">
        <v>55.466000000000001</v>
      </c>
    </row>
    <row r="57" spans="1:13" ht="19.5" customHeight="1">
      <c r="D57" s="71" t="s">
        <v>1090</v>
      </c>
      <c r="E57" s="71" t="s">
        <v>1091</v>
      </c>
      <c r="F57" s="72">
        <v>4</v>
      </c>
      <c r="G57" s="73">
        <v>6300</v>
      </c>
      <c r="H57" s="74" t="s">
        <v>1092</v>
      </c>
      <c r="K57" s="53">
        <v>64.768000000000001</v>
      </c>
    </row>
    <row r="58" spans="1:13">
      <c r="D58" s="61" t="s">
        <v>1041</v>
      </c>
      <c r="E58" s="61" t="s">
        <v>1093</v>
      </c>
      <c r="F58" s="62">
        <v>63</v>
      </c>
      <c r="G58" s="63">
        <v>6300</v>
      </c>
      <c r="H58" s="64" t="s">
        <v>1041</v>
      </c>
      <c r="K58" s="53">
        <v>18.672000000000001</v>
      </c>
    </row>
    <row r="59" spans="1:13" ht="22.5" customHeight="1">
      <c r="D59" s="61" t="s">
        <v>1094</v>
      </c>
      <c r="E59" s="61" t="s">
        <v>1095</v>
      </c>
      <c r="F59" s="62">
        <v>12</v>
      </c>
      <c r="G59" s="63">
        <v>6300</v>
      </c>
      <c r="H59" s="64" t="s">
        <v>1094</v>
      </c>
      <c r="K59" s="53">
        <v>22.297000000000001</v>
      </c>
    </row>
    <row r="60" spans="1:13">
      <c r="D60" s="61" t="s">
        <v>1096</v>
      </c>
      <c r="E60" s="61" t="s">
        <v>1091</v>
      </c>
      <c r="F60" s="62">
        <v>6</v>
      </c>
      <c r="G60" s="63">
        <v>6300</v>
      </c>
      <c r="H60" s="64" t="s">
        <v>1096</v>
      </c>
      <c r="K60" s="53">
        <v>42.16</v>
      </c>
    </row>
    <row r="61" spans="1:13" ht="19.5" customHeight="1">
      <c r="D61" s="61" t="s">
        <v>1098</v>
      </c>
      <c r="E61" s="61" t="s">
        <v>1099</v>
      </c>
      <c r="F61" s="62">
        <v>1</v>
      </c>
      <c r="G61" s="63">
        <v>6300</v>
      </c>
      <c r="H61" s="64" t="s">
        <v>1098</v>
      </c>
      <c r="K61" s="53">
        <v>344.79</v>
      </c>
    </row>
    <row r="62" spans="1:13">
      <c r="D62" s="61" t="s">
        <v>1100</v>
      </c>
      <c r="E62" s="61" t="s">
        <v>1101</v>
      </c>
      <c r="F62" s="62">
        <v>2</v>
      </c>
      <c r="G62" s="63">
        <v>6300</v>
      </c>
      <c r="H62" s="64" t="s">
        <v>1100</v>
      </c>
      <c r="K62" s="53">
        <v>1052.44</v>
      </c>
    </row>
    <row r="63" spans="1:13">
      <c r="D63" s="71" t="s">
        <v>1102</v>
      </c>
      <c r="E63" s="71" t="s">
        <v>1103</v>
      </c>
      <c r="F63" s="72">
        <v>1</v>
      </c>
      <c r="G63" s="73">
        <v>6300</v>
      </c>
      <c r="H63" s="74" t="s">
        <v>1104</v>
      </c>
    </row>
    <row r="64" spans="1:13" ht="21.75" customHeight="1">
      <c r="D64" s="61" t="s">
        <v>1105</v>
      </c>
      <c r="E64" s="61" t="s">
        <v>422</v>
      </c>
      <c r="F64" s="62">
        <v>8</v>
      </c>
      <c r="G64" s="63">
        <v>6300</v>
      </c>
      <c r="H64" s="64" t="s">
        <v>1106</v>
      </c>
      <c r="K64" s="53">
        <v>106.899</v>
      </c>
    </row>
    <row r="66" spans="4:13">
      <c r="E66" s="75" t="s">
        <v>1097</v>
      </c>
      <c r="F66" s="76">
        <v>12</v>
      </c>
      <c r="K66" s="53">
        <v>7.093</v>
      </c>
    </row>
    <row r="67" spans="4:13">
      <c r="E67" s="75" t="s">
        <v>1097</v>
      </c>
      <c r="F67" s="76">
        <v>14</v>
      </c>
      <c r="K67" s="53">
        <v>40.862000000000002</v>
      </c>
    </row>
    <row r="68" spans="4:13">
      <c r="D68" s="53" t="s">
        <v>1107</v>
      </c>
      <c r="E68" s="75" t="s">
        <v>1108</v>
      </c>
      <c r="F68" s="76">
        <v>4</v>
      </c>
      <c r="K68" s="53">
        <v>81.900999999999996</v>
      </c>
    </row>
    <row r="69" spans="4:13">
      <c r="E69" s="75"/>
      <c r="F69" s="76"/>
      <c r="L69" s="58">
        <f>SUM(K55:K68)</f>
        <v>2162.5479999999998</v>
      </c>
      <c r="M69" s="53">
        <f>SUM(L69*0.234)</f>
        <v>506.03623199999998</v>
      </c>
    </row>
    <row r="70" spans="4:13">
      <c r="D70" s="61" t="s">
        <v>1109</v>
      </c>
      <c r="E70" s="61" t="s">
        <v>509</v>
      </c>
      <c r="F70" s="62">
        <v>6</v>
      </c>
      <c r="G70" s="63">
        <v>6310</v>
      </c>
      <c r="H70" s="64" t="s">
        <v>1109</v>
      </c>
      <c r="I70" s="65" t="s">
        <v>1110</v>
      </c>
      <c r="K70" s="77" t="s">
        <v>1110</v>
      </c>
      <c r="L70" s="59" t="str">
        <f>K70</f>
        <v>22,435</v>
      </c>
    </row>
    <row r="71" spans="4:13" ht="26.25">
      <c r="D71" s="61" t="s">
        <v>1111</v>
      </c>
      <c r="E71" s="61" t="s">
        <v>1112</v>
      </c>
      <c r="F71" s="62">
        <v>14</v>
      </c>
      <c r="G71" s="63">
        <v>6310</v>
      </c>
      <c r="H71" s="64" t="s">
        <v>1111</v>
      </c>
      <c r="I71" s="65" t="s">
        <v>1113</v>
      </c>
      <c r="K71" s="77" t="s">
        <v>1113</v>
      </c>
      <c r="L71" s="59" t="str">
        <f t="shared" ref="L71:L95" si="1">K71</f>
        <v>27,321</v>
      </c>
    </row>
    <row r="72" spans="4:13">
      <c r="D72" s="61" t="s">
        <v>1114</v>
      </c>
      <c r="E72" s="61" t="s">
        <v>1115</v>
      </c>
      <c r="F72" s="62">
        <v>19</v>
      </c>
      <c r="G72" s="63">
        <v>6310</v>
      </c>
      <c r="H72" s="64" t="s">
        <v>1114</v>
      </c>
      <c r="I72" s="65" t="s">
        <v>1116</v>
      </c>
      <c r="K72" s="77" t="s">
        <v>1116</v>
      </c>
      <c r="L72" s="59" t="str">
        <f t="shared" si="1"/>
        <v>26,310</v>
      </c>
    </row>
    <row r="73" spans="4:13">
      <c r="D73" s="61"/>
      <c r="E73" s="61" t="s">
        <v>1115</v>
      </c>
      <c r="F73" s="62">
        <v>19</v>
      </c>
      <c r="G73" s="63">
        <v>6310</v>
      </c>
      <c r="H73" s="64" t="s">
        <v>1114</v>
      </c>
      <c r="I73" s="65" t="s">
        <v>1117</v>
      </c>
      <c r="K73" s="77" t="s">
        <v>1117</v>
      </c>
      <c r="L73" s="59" t="str">
        <f t="shared" si="1"/>
        <v>190,641</v>
      </c>
    </row>
    <row r="74" spans="4:13">
      <c r="D74" s="61"/>
      <c r="E74" s="61" t="s">
        <v>1115</v>
      </c>
      <c r="F74" s="62">
        <v>19</v>
      </c>
      <c r="G74" s="63">
        <v>6310</v>
      </c>
      <c r="H74" s="64" t="s">
        <v>1114</v>
      </c>
      <c r="I74" s="65" t="s">
        <v>1118</v>
      </c>
      <c r="K74" s="77" t="s">
        <v>1118</v>
      </c>
      <c r="L74" s="59" t="str">
        <f t="shared" si="1"/>
        <v>609,069</v>
      </c>
    </row>
    <row r="75" spans="4:13">
      <c r="D75" s="61" t="s">
        <v>1119</v>
      </c>
      <c r="E75" s="61" t="s">
        <v>509</v>
      </c>
      <c r="F75" s="62">
        <v>33</v>
      </c>
      <c r="G75" s="63">
        <v>6310</v>
      </c>
      <c r="H75" s="64" t="s">
        <v>1120</v>
      </c>
      <c r="I75" s="65" t="s">
        <v>1121</v>
      </c>
      <c r="K75" s="77" t="s">
        <v>1121</v>
      </c>
      <c r="L75" s="59" t="str">
        <f t="shared" si="1"/>
        <v>60,998</v>
      </c>
    </row>
    <row r="76" spans="4:13" ht="26.25">
      <c r="D76" s="61" t="s">
        <v>1122</v>
      </c>
      <c r="E76" s="61" t="s">
        <v>1115</v>
      </c>
      <c r="F76" s="62">
        <v>21</v>
      </c>
      <c r="G76" s="63">
        <v>6310</v>
      </c>
      <c r="H76" s="64" t="s">
        <v>1123</v>
      </c>
      <c r="I76" s="65" t="s">
        <v>1124</v>
      </c>
      <c r="K76" s="77" t="s">
        <v>1124</v>
      </c>
      <c r="L76" s="59" t="str">
        <f t="shared" si="1"/>
        <v>56,775</v>
      </c>
    </row>
    <row r="77" spans="4:13" ht="26.25">
      <c r="D77" s="61" t="s">
        <v>1125</v>
      </c>
      <c r="E77" s="61" t="s">
        <v>509</v>
      </c>
      <c r="F77" s="62">
        <v>4</v>
      </c>
      <c r="G77" s="63">
        <v>6310</v>
      </c>
      <c r="H77" s="64" t="s">
        <v>1126</v>
      </c>
      <c r="I77" s="65" t="s">
        <v>1127</v>
      </c>
      <c r="K77" s="77" t="s">
        <v>1127</v>
      </c>
      <c r="L77" s="59" t="str">
        <f t="shared" si="1"/>
        <v>51,903</v>
      </c>
    </row>
    <row r="78" spans="4:13">
      <c r="D78" s="61" t="s">
        <v>1128</v>
      </c>
      <c r="E78" s="61" t="s">
        <v>1129</v>
      </c>
      <c r="F78" s="62">
        <v>13</v>
      </c>
      <c r="G78" s="63">
        <v>6310</v>
      </c>
      <c r="H78" s="64" t="s">
        <v>1130</v>
      </c>
      <c r="I78" s="65" t="s">
        <v>1131</v>
      </c>
      <c r="K78" s="77" t="s">
        <v>1131</v>
      </c>
      <c r="L78" s="59" t="str">
        <f t="shared" si="1"/>
        <v>122,002</v>
      </c>
    </row>
    <row r="79" spans="4:13">
      <c r="D79" s="61" t="s">
        <v>1132</v>
      </c>
      <c r="E79" s="61" t="s">
        <v>1133</v>
      </c>
      <c r="F79" s="62">
        <v>1</v>
      </c>
      <c r="G79" s="63">
        <v>6310</v>
      </c>
      <c r="H79" s="64" t="s">
        <v>1132</v>
      </c>
      <c r="I79" s="65" t="s">
        <v>1134</v>
      </c>
      <c r="K79" s="77" t="s">
        <v>1134</v>
      </c>
      <c r="L79" s="59" t="str">
        <f t="shared" si="1"/>
        <v>40,293</v>
      </c>
    </row>
    <row r="80" spans="4:13">
      <c r="D80" s="71" t="s">
        <v>1107</v>
      </c>
      <c r="E80" s="71" t="s">
        <v>1135</v>
      </c>
      <c r="F80" s="72">
        <v>4</v>
      </c>
      <c r="G80" s="73">
        <v>6310</v>
      </c>
      <c r="H80" s="74" t="s">
        <v>1136</v>
      </c>
      <c r="I80" s="78" t="s">
        <v>1137</v>
      </c>
      <c r="K80" s="79" t="s">
        <v>1137</v>
      </c>
      <c r="L80" s="59" t="str">
        <f t="shared" si="1"/>
        <v>215,955</v>
      </c>
    </row>
    <row r="81" spans="4:13">
      <c r="D81" s="66" t="s">
        <v>1138</v>
      </c>
      <c r="E81" s="66" t="s">
        <v>1115</v>
      </c>
      <c r="F81" s="67">
        <v>21</v>
      </c>
      <c r="G81" s="68">
        <v>6310</v>
      </c>
      <c r="H81" s="69" t="s">
        <v>1136</v>
      </c>
      <c r="I81" s="80" t="s">
        <v>1124</v>
      </c>
      <c r="K81" s="81" t="s">
        <v>1124</v>
      </c>
      <c r="L81" s="59" t="str">
        <f t="shared" si="1"/>
        <v>56,775</v>
      </c>
    </row>
    <row r="82" spans="4:13">
      <c r="D82" s="66"/>
      <c r="E82" s="66"/>
      <c r="F82" s="67"/>
      <c r="G82" s="68"/>
      <c r="H82" s="69"/>
      <c r="I82" s="80"/>
      <c r="K82" s="81"/>
      <c r="L82" s="82">
        <f>L70+L71+L72+L73+L74+L75+L76+L77+L78+L79+L80+L81</f>
        <v>1480.4769999999999</v>
      </c>
      <c r="M82" s="53">
        <f>SUM(L82*0.207)</f>
        <v>306.45873899999998</v>
      </c>
    </row>
    <row r="83" spans="4:13" ht="26.25">
      <c r="D83" s="66" t="s">
        <v>1139</v>
      </c>
      <c r="E83" s="66" t="s">
        <v>1140</v>
      </c>
      <c r="F83" s="67">
        <v>6</v>
      </c>
      <c r="G83" s="68">
        <v>6440</v>
      </c>
      <c r="H83" s="69" t="s">
        <v>1141</v>
      </c>
      <c r="I83" s="65" t="s">
        <v>1142</v>
      </c>
      <c r="K83" s="77" t="s">
        <v>1142</v>
      </c>
      <c r="L83" s="59" t="str">
        <f t="shared" si="1"/>
        <v>45</v>
      </c>
    </row>
    <row r="84" spans="4:13">
      <c r="D84" s="61" t="s">
        <v>1143</v>
      </c>
      <c r="E84" s="61" t="s">
        <v>1144</v>
      </c>
      <c r="F84" s="62">
        <v>2</v>
      </c>
      <c r="G84" s="63">
        <v>6440</v>
      </c>
      <c r="H84" s="64" t="s">
        <v>1145</v>
      </c>
      <c r="I84" s="65" t="s">
        <v>1146</v>
      </c>
      <c r="K84" s="77" t="s">
        <v>1146</v>
      </c>
      <c r="L84" s="59" t="str">
        <f t="shared" si="1"/>
        <v>51</v>
      </c>
    </row>
    <row r="85" spans="4:13">
      <c r="D85" s="61" t="s">
        <v>1147</v>
      </c>
      <c r="E85" s="61" t="s">
        <v>301</v>
      </c>
      <c r="F85" s="62">
        <v>41095</v>
      </c>
      <c r="G85" s="63">
        <v>6440</v>
      </c>
      <c r="H85" s="64" t="s">
        <v>1148</v>
      </c>
      <c r="I85" s="65" t="s">
        <v>1149</v>
      </c>
      <c r="K85" s="77" t="s">
        <v>1149</v>
      </c>
      <c r="L85" s="59" t="str">
        <f t="shared" si="1"/>
        <v>48</v>
      </c>
    </row>
    <row r="86" spans="4:13" ht="26.25">
      <c r="D86" s="61" t="s">
        <v>1150</v>
      </c>
      <c r="E86" s="61" t="s">
        <v>1140</v>
      </c>
      <c r="F86" s="62">
        <v>8</v>
      </c>
      <c r="G86" s="63">
        <v>6440</v>
      </c>
      <c r="H86" s="64" t="s">
        <v>1151</v>
      </c>
      <c r="I86" s="65" t="s">
        <v>1152</v>
      </c>
      <c r="K86" s="77" t="s">
        <v>1152</v>
      </c>
      <c r="L86" s="59" t="str">
        <f t="shared" si="1"/>
        <v>127</v>
      </c>
    </row>
    <row r="87" spans="4:13">
      <c r="D87" s="61" t="s">
        <v>1153</v>
      </c>
      <c r="E87" s="61" t="s">
        <v>1154</v>
      </c>
      <c r="F87" s="62">
        <v>8</v>
      </c>
      <c r="G87" s="63">
        <v>6440</v>
      </c>
      <c r="H87" s="64" t="s">
        <v>1090</v>
      </c>
      <c r="I87" s="65" t="s">
        <v>1155</v>
      </c>
      <c r="K87" s="77" t="s">
        <v>1155</v>
      </c>
      <c r="L87" s="59" t="str">
        <f t="shared" si="1"/>
        <v>44</v>
      </c>
    </row>
    <row r="88" spans="4:13" ht="26.25">
      <c r="D88" s="61" t="s">
        <v>1156</v>
      </c>
      <c r="E88" s="61" t="s">
        <v>301</v>
      </c>
      <c r="F88" s="62">
        <v>24</v>
      </c>
      <c r="G88" s="63">
        <v>6440</v>
      </c>
      <c r="H88" s="64" t="s">
        <v>1157</v>
      </c>
      <c r="I88" s="65" t="s">
        <v>1158</v>
      </c>
      <c r="K88" s="77" t="s">
        <v>1158</v>
      </c>
      <c r="L88" s="59" t="str">
        <f t="shared" si="1"/>
        <v>541</v>
      </c>
    </row>
    <row r="89" spans="4:13" ht="26.25">
      <c r="D89" s="61" t="s">
        <v>1159</v>
      </c>
      <c r="E89" s="61" t="s">
        <v>301</v>
      </c>
      <c r="F89" s="62">
        <v>1</v>
      </c>
      <c r="G89" s="63">
        <v>6440</v>
      </c>
      <c r="H89" s="64" t="s">
        <v>1160</v>
      </c>
      <c r="I89" s="65" t="s">
        <v>1161</v>
      </c>
      <c r="K89" s="77" t="s">
        <v>1161</v>
      </c>
      <c r="L89" s="59" t="str">
        <f t="shared" si="1"/>
        <v>28</v>
      </c>
    </row>
    <row r="90" spans="4:13" ht="26.25">
      <c r="D90" s="61" t="s">
        <v>1162</v>
      </c>
      <c r="E90" s="61" t="s">
        <v>301</v>
      </c>
      <c r="F90" s="62">
        <v>1</v>
      </c>
      <c r="G90" s="63">
        <v>6440</v>
      </c>
      <c r="H90" s="64" t="s">
        <v>1162</v>
      </c>
      <c r="I90" s="65" t="s">
        <v>1163</v>
      </c>
      <c r="K90" s="77" t="s">
        <v>1163</v>
      </c>
      <c r="L90" s="59" t="str">
        <f t="shared" si="1"/>
        <v>796</v>
      </c>
    </row>
    <row r="91" spans="4:13">
      <c r="D91" s="61" t="s">
        <v>1078</v>
      </c>
      <c r="E91" s="61" t="s">
        <v>301</v>
      </c>
      <c r="F91" s="62">
        <v>3</v>
      </c>
      <c r="G91" s="63">
        <v>6440</v>
      </c>
      <c r="H91" s="64" t="s">
        <v>1078</v>
      </c>
      <c r="I91" s="78" t="s">
        <v>1165</v>
      </c>
      <c r="K91" s="79" t="s">
        <v>1165</v>
      </c>
      <c r="L91" s="59" t="str">
        <f t="shared" si="1"/>
        <v>20</v>
      </c>
    </row>
    <row r="92" spans="4:13">
      <c r="D92" s="75" t="s">
        <v>1166</v>
      </c>
      <c r="E92" s="75" t="s">
        <v>509</v>
      </c>
      <c r="F92" s="83">
        <v>20</v>
      </c>
      <c r="G92" s="84">
        <v>6440</v>
      </c>
      <c r="H92" s="85" t="s">
        <v>1167</v>
      </c>
      <c r="I92" s="80" t="s">
        <v>1168</v>
      </c>
      <c r="K92" s="81" t="s">
        <v>1168</v>
      </c>
      <c r="L92" s="59" t="str">
        <f t="shared" si="1"/>
        <v>141</v>
      </c>
    </row>
    <row r="93" spans="4:13">
      <c r="D93" s="61" t="s">
        <v>1169</v>
      </c>
      <c r="E93" s="61" t="s">
        <v>509</v>
      </c>
      <c r="F93" s="62">
        <v>14</v>
      </c>
      <c r="G93" s="63">
        <v>6440</v>
      </c>
      <c r="H93" s="64" t="s">
        <v>1170</v>
      </c>
      <c r="I93" s="53">
        <v>34</v>
      </c>
      <c r="K93" s="86">
        <v>34</v>
      </c>
      <c r="L93" s="59">
        <f t="shared" si="1"/>
        <v>34</v>
      </c>
    </row>
    <row r="94" spans="4:13">
      <c r="D94" s="61" t="s">
        <v>1171</v>
      </c>
      <c r="E94" s="61" t="s">
        <v>1172</v>
      </c>
      <c r="F94" s="62">
        <v>4</v>
      </c>
      <c r="G94" s="63">
        <v>6440</v>
      </c>
      <c r="H94" s="64" t="s">
        <v>1171</v>
      </c>
      <c r="I94" s="53">
        <v>22</v>
      </c>
      <c r="K94" s="86">
        <v>22</v>
      </c>
      <c r="L94" s="59">
        <f t="shared" si="1"/>
        <v>22</v>
      </c>
    </row>
    <row r="95" spans="4:13">
      <c r="D95" s="75" t="s">
        <v>1173</v>
      </c>
      <c r="I95" s="53">
        <v>39</v>
      </c>
      <c r="K95" s="86">
        <v>39</v>
      </c>
      <c r="L95" s="59">
        <f t="shared" si="1"/>
        <v>39</v>
      </c>
    </row>
    <row r="96" spans="4:13">
      <c r="D96" s="75"/>
      <c r="K96" s="86"/>
      <c r="L96" s="82">
        <f>L83+L84+L85+L86+L87+L88+L89+L90+L91+L92+L93+L94+L95</f>
        <v>1936</v>
      </c>
      <c r="M96" s="53">
        <f>SUM(L96*0.257)</f>
        <v>497.55200000000002</v>
      </c>
    </row>
    <row r="99" spans="12:13">
      <c r="L99" s="82">
        <f>L96+L82+L69+L54+L50</f>
        <v>16217.838333333333</v>
      </c>
      <c r="M99" s="53">
        <f>SUM(M50,M54,M69,M82,M96)</f>
        <v>2865.5238376666671</v>
      </c>
    </row>
    <row r="101" spans="12:13">
      <c r="L101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1"/>
  <sheetViews>
    <sheetView topLeftCell="A274" workbookViewId="0">
      <selection activeCell="N308" sqref="N308"/>
    </sheetView>
  </sheetViews>
  <sheetFormatPr defaultRowHeight="15"/>
  <cols>
    <col min="5" max="5" width="23.5703125" customWidth="1"/>
    <col min="6" max="6" width="13.140625" customWidth="1"/>
  </cols>
  <sheetData>
    <row r="1" spans="1:8">
      <c r="A1" s="25" t="s">
        <v>1175</v>
      </c>
      <c r="B1" s="25" t="s">
        <v>1176</v>
      </c>
      <c r="C1" s="25" t="s">
        <v>1177</v>
      </c>
      <c r="D1" s="25" t="s">
        <v>1178</v>
      </c>
      <c r="E1" s="25" t="s">
        <v>1179</v>
      </c>
      <c r="F1" s="25" t="s">
        <v>1180</v>
      </c>
      <c r="G1" s="25" t="s">
        <v>1181</v>
      </c>
      <c r="H1" s="25" t="s">
        <v>1182</v>
      </c>
    </row>
    <row r="2" spans="1:8">
      <c r="A2" s="26">
        <v>4451418</v>
      </c>
      <c r="B2" s="26">
        <v>4500</v>
      </c>
      <c r="C2" s="26" t="s">
        <v>1183</v>
      </c>
      <c r="D2" s="26" t="s">
        <v>1184</v>
      </c>
      <c r="E2" s="26" t="s">
        <v>1185</v>
      </c>
      <c r="F2" s="26">
        <v>1</v>
      </c>
      <c r="G2" s="26">
        <v>6440</v>
      </c>
      <c r="H2" s="27">
        <v>3011</v>
      </c>
    </row>
    <row r="3" spans="1:8">
      <c r="A3" s="26">
        <v>4451426</v>
      </c>
      <c r="B3" s="26">
        <v>4500</v>
      </c>
      <c r="C3" s="26" t="s">
        <v>1183</v>
      </c>
      <c r="D3" s="26" t="s">
        <v>1184</v>
      </c>
      <c r="E3" s="26" t="s">
        <v>1186</v>
      </c>
      <c r="F3" s="26" t="s">
        <v>1187</v>
      </c>
      <c r="G3" s="26">
        <v>6430</v>
      </c>
      <c r="H3" s="27">
        <v>7693</v>
      </c>
    </row>
    <row r="4" spans="1:8">
      <c r="A4" s="26">
        <v>4452100</v>
      </c>
      <c r="B4" s="26">
        <v>4500</v>
      </c>
      <c r="C4" s="26" t="s">
        <v>1183</v>
      </c>
      <c r="D4" s="26" t="s">
        <v>1184</v>
      </c>
      <c r="E4" s="26" t="s">
        <v>1188</v>
      </c>
      <c r="F4" s="26">
        <v>15</v>
      </c>
      <c r="G4" s="26">
        <v>6400</v>
      </c>
      <c r="H4" s="27">
        <v>5195</v>
      </c>
    </row>
    <row r="5" spans="1:8">
      <c r="A5" s="26">
        <v>4453392</v>
      </c>
      <c r="B5" s="26">
        <v>4500</v>
      </c>
      <c r="C5" s="26" t="s">
        <v>1183</v>
      </c>
      <c r="D5" s="26" t="s">
        <v>1184</v>
      </c>
      <c r="E5" s="26" t="s">
        <v>1189</v>
      </c>
      <c r="F5" s="26">
        <v>11</v>
      </c>
      <c r="G5" s="26">
        <v>6440</v>
      </c>
      <c r="H5" s="27">
        <v>9915</v>
      </c>
    </row>
    <row r="6" spans="1:8">
      <c r="A6" s="26">
        <v>4453401</v>
      </c>
      <c r="B6" s="26">
        <v>4500</v>
      </c>
      <c r="C6" s="26" t="s">
        <v>1183</v>
      </c>
      <c r="D6" s="26" t="s">
        <v>1184</v>
      </c>
      <c r="E6" s="26" t="s">
        <v>1190</v>
      </c>
      <c r="F6" s="26">
        <v>2</v>
      </c>
      <c r="G6" s="26">
        <v>6440</v>
      </c>
      <c r="H6" s="27">
        <v>11028</v>
      </c>
    </row>
    <row r="7" spans="1:8">
      <c r="A7" s="26">
        <v>4454342</v>
      </c>
      <c r="B7" s="26">
        <v>4500</v>
      </c>
      <c r="C7" s="26" t="s">
        <v>1183</v>
      </c>
      <c r="D7" s="26" t="s">
        <v>1184</v>
      </c>
      <c r="E7" s="26" t="s">
        <v>1191</v>
      </c>
      <c r="F7" s="26">
        <v>2</v>
      </c>
      <c r="G7" s="26">
        <v>6440</v>
      </c>
      <c r="H7" s="27">
        <v>14393</v>
      </c>
    </row>
    <row r="8" spans="1:8">
      <c r="A8" s="26">
        <v>4454553</v>
      </c>
      <c r="B8" s="26">
        <v>4500</v>
      </c>
      <c r="C8" s="26" t="s">
        <v>1183</v>
      </c>
      <c r="D8" s="26" t="s">
        <v>1184</v>
      </c>
      <c r="E8" s="26" t="s">
        <v>1192</v>
      </c>
      <c r="F8" s="26">
        <v>78</v>
      </c>
      <c r="G8" s="26">
        <v>6300</v>
      </c>
      <c r="H8" s="27">
        <v>40355</v>
      </c>
    </row>
    <row r="9" spans="1:8">
      <c r="A9" s="26">
        <v>4454716</v>
      </c>
      <c r="B9" s="26">
        <v>4500</v>
      </c>
      <c r="C9" s="26" t="s">
        <v>1183</v>
      </c>
      <c r="D9" s="26" t="s">
        <v>1184</v>
      </c>
      <c r="E9" s="26" t="s">
        <v>1193</v>
      </c>
      <c r="F9" s="26">
        <v>39</v>
      </c>
      <c r="G9" s="26">
        <v>6440</v>
      </c>
      <c r="H9" s="27">
        <v>11398</v>
      </c>
    </row>
    <row r="10" spans="1:8">
      <c r="A10" s="26">
        <v>4455040</v>
      </c>
      <c r="B10" s="26">
        <v>4500</v>
      </c>
      <c r="C10" s="26" t="s">
        <v>1183</v>
      </c>
      <c r="D10" s="26" t="s">
        <v>1184</v>
      </c>
      <c r="E10" s="26" t="s">
        <v>1194</v>
      </c>
      <c r="F10" s="26" t="s">
        <v>1187</v>
      </c>
      <c r="G10" s="26">
        <v>6400</v>
      </c>
      <c r="H10" s="27">
        <v>32256</v>
      </c>
    </row>
    <row r="11" spans="1:8">
      <c r="A11" s="26">
        <v>4456076</v>
      </c>
      <c r="B11" s="26">
        <v>4500</v>
      </c>
      <c r="C11" s="26" t="s">
        <v>1183</v>
      </c>
      <c r="D11" s="26" t="s">
        <v>1184</v>
      </c>
      <c r="E11" s="26" t="s">
        <v>1195</v>
      </c>
      <c r="F11" s="26">
        <v>79</v>
      </c>
      <c r="G11" s="26">
        <v>6300</v>
      </c>
      <c r="H11" s="27">
        <v>10787</v>
      </c>
    </row>
    <row r="12" spans="1:8">
      <c r="A12" s="26">
        <v>4456270</v>
      </c>
      <c r="B12" s="26">
        <v>4500</v>
      </c>
      <c r="C12" s="26" t="s">
        <v>1183</v>
      </c>
      <c r="D12" s="26" t="s">
        <v>1184</v>
      </c>
      <c r="E12" s="26" t="s">
        <v>1196</v>
      </c>
      <c r="F12" s="26" t="s">
        <v>1187</v>
      </c>
      <c r="G12" s="26">
        <v>6400</v>
      </c>
      <c r="H12" s="27">
        <v>13454</v>
      </c>
    </row>
    <row r="13" spans="1:8">
      <c r="A13" s="26">
        <v>4456532</v>
      </c>
      <c r="B13" s="26">
        <v>4500</v>
      </c>
      <c r="C13" s="26" t="s">
        <v>1183</v>
      </c>
      <c r="D13" s="26" t="s">
        <v>1184</v>
      </c>
      <c r="E13" s="26" t="s">
        <v>1197</v>
      </c>
      <c r="F13" s="26" t="s">
        <v>1187</v>
      </c>
      <c r="G13" s="26">
        <v>6470</v>
      </c>
      <c r="H13" s="27">
        <v>37250</v>
      </c>
    </row>
    <row r="14" spans="1:8">
      <c r="A14" s="26">
        <v>4457231</v>
      </c>
      <c r="B14" s="26">
        <v>4500</v>
      </c>
      <c r="C14" s="26" t="s">
        <v>1183</v>
      </c>
      <c r="D14" s="26" t="s">
        <v>1184</v>
      </c>
      <c r="E14" s="26" t="s">
        <v>1025</v>
      </c>
      <c r="F14" s="26">
        <v>85</v>
      </c>
      <c r="G14" s="26">
        <v>6400</v>
      </c>
      <c r="H14" s="27">
        <v>19378</v>
      </c>
    </row>
    <row r="15" spans="1:8">
      <c r="A15" s="26">
        <v>4458257</v>
      </c>
      <c r="B15" s="26">
        <v>4500</v>
      </c>
      <c r="C15" s="26" t="s">
        <v>1183</v>
      </c>
      <c r="D15" s="26" t="s">
        <v>1184</v>
      </c>
      <c r="E15" s="26" t="s">
        <v>418</v>
      </c>
      <c r="F15" s="26" t="s">
        <v>1187</v>
      </c>
      <c r="G15" s="26">
        <v>6430</v>
      </c>
      <c r="H15" s="27">
        <v>2613</v>
      </c>
    </row>
    <row r="16" spans="1:8">
      <c r="A16" s="26">
        <v>4458548</v>
      </c>
      <c r="B16" s="26">
        <v>4500</v>
      </c>
      <c r="C16" s="26" t="s">
        <v>1183</v>
      </c>
      <c r="D16" s="26" t="s">
        <v>1184</v>
      </c>
      <c r="E16" s="26" t="s">
        <v>944</v>
      </c>
      <c r="F16" s="26" t="s">
        <v>1187</v>
      </c>
      <c r="G16" s="26">
        <v>6300</v>
      </c>
      <c r="H16" s="27">
        <v>14029</v>
      </c>
    </row>
    <row r="17" spans="1:8">
      <c r="A17" s="26">
        <v>4458849</v>
      </c>
      <c r="B17" s="26">
        <v>4500</v>
      </c>
      <c r="C17" s="26" t="s">
        <v>1183</v>
      </c>
      <c r="D17" s="26" t="s">
        <v>1184</v>
      </c>
      <c r="E17" s="26" t="s">
        <v>1140</v>
      </c>
      <c r="F17" s="26" t="s">
        <v>1187</v>
      </c>
      <c r="G17" s="26">
        <v>6310</v>
      </c>
      <c r="H17" s="27">
        <v>24190</v>
      </c>
    </row>
    <row r="18" spans="1:8">
      <c r="A18" s="26">
        <v>4459274</v>
      </c>
      <c r="B18" s="26">
        <v>4500</v>
      </c>
      <c r="C18" s="26" t="s">
        <v>1183</v>
      </c>
      <c r="D18" s="26" t="s">
        <v>1184</v>
      </c>
      <c r="E18" s="26" t="s">
        <v>545</v>
      </c>
      <c r="F18" s="26">
        <v>20</v>
      </c>
      <c r="G18" s="26">
        <v>6440</v>
      </c>
      <c r="H18" s="27">
        <v>13849</v>
      </c>
    </row>
    <row r="19" spans="1:8">
      <c r="A19" s="26">
        <v>4459298</v>
      </c>
      <c r="B19" s="26">
        <v>4500</v>
      </c>
      <c r="C19" s="26" t="s">
        <v>1183</v>
      </c>
      <c r="D19" s="26" t="s">
        <v>1184</v>
      </c>
      <c r="E19" s="26" t="s">
        <v>509</v>
      </c>
      <c r="F19" s="26">
        <v>20</v>
      </c>
      <c r="G19" s="26">
        <v>6440</v>
      </c>
      <c r="H19" s="27">
        <v>47730</v>
      </c>
    </row>
    <row r="20" spans="1:8">
      <c r="A20" s="26">
        <v>4459748</v>
      </c>
      <c r="B20" s="26">
        <v>4500</v>
      </c>
      <c r="C20" s="26" t="s">
        <v>1183</v>
      </c>
      <c r="D20" s="26" t="s">
        <v>1184</v>
      </c>
      <c r="E20" s="26" t="s">
        <v>890</v>
      </c>
      <c r="F20" s="26">
        <v>1</v>
      </c>
      <c r="G20" s="26">
        <v>6430</v>
      </c>
      <c r="H20" s="27">
        <v>15671</v>
      </c>
    </row>
    <row r="21" spans="1:8">
      <c r="A21" s="26">
        <v>4459966</v>
      </c>
      <c r="B21" s="26">
        <v>4500</v>
      </c>
      <c r="C21" s="26" t="s">
        <v>1183</v>
      </c>
      <c r="D21" s="26" t="s">
        <v>1184</v>
      </c>
      <c r="E21" s="26" t="s">
        <v>1076</v>
      </c>
      <c r="F21" s="26" t="s">
        <v>1187</v>
      </c>
      <c r="G21" s="26">
        <v>6430</v>
      </c>
      <c r="H21" s="27">
        <v>11613</v>
      </c>
    </row>
    <row r="22" spans="1:8">
      <c r="A22" s="26">
        <v>4459990</v>
      </c>
      <c r="B22" s="26">
        <v>4500</v>
      </c>
      <c r="C22" s="26" t="s">
        <v>1183</v>
      </c>
      <c r="D22" s="26" t="s">
        <v>1184</v>
      </c>
      <c r="E22" s="26" t="s">
        <v>509</v>
      </c>
      <c r="F22" s="26" t="s">
        <v>1187</v>
      </c>
      <c r="G22" s="26">
        <v>6430</v>
      </c>
      <c r="H22" s="27">
        <v>30876</v>
      </c>
    </row>
    <row r="23" spans="1:8">
      <c r="A23" s="26">
        <v>44510155</v>
      </c>
      <c r="B23" s="26">
        <v>4500</v>
      </c>
      <c r="C23" s="26" t="s">
        <v>1183</v>
      </c>
      <c r="D23" s="26" t="s">
        <v>1184</v>
      </c>
      <c r="E23" s="26" t="s">
        <v>539</v>
      </c>
      <c r="F23" s="26" t="s">
        <v>1187</v>
      </c>
      <c r="G23" s="26">
        <v>6300</v>
      </c>
      <c r="H23" s="27">
        <v>40834</v>
      </c>
    </row>
    <row r="24" spans="1:8">
      <c r="A24" s="26">
        <v>44510490</v>
      </c>
      <c r="B24" s="26">
        <v>4500</v>
      </c>
      <c r="C24" s="26" t="s">
        <v>1183</v>
      </c>
      <c r="D24" s="26" t="s">
        <v>1184</v>
      </c>
      <c r="E24" s="26" t="s">
        <v>1198</v>
      </c>
      <c r="F24" s="26">
        <v>9</v>
      </c>
      <c r="G24" s="26">
        <v>6300</v>
      </c>
      <c r="H24" s="27">
        <v>18332</v>
      </c>
    </row>
    <row r="25" spans="1:8">
      <c r="A25" s="26">
        <v>44510536</v>
      </c>
      <c r="B25" s="26">
        <v>4500</v>
      </c>
      <c r="C25" s="26" t="s">
        <v>1183</v>
      </c>
      <c r="D25" s="26" t="s">
        <v>1184</v>
      </c>
      <c r="E25" s="26" t="s">
        <v>1015</v>
      </c>
      <c r="F25" s="26">
        <v>16</v>
      </c>
      <c r="G25" s="26">
        <v>6400</v>
      </c>
      <c r="H25" s="27">
        <v>25944</v>
      </c>
    </row>
    <row r="26" spans="1:8">
      <c r="A26" s="26">
        <v>44511446</v>
      </c>
      <c r="B26" s="26">
        <v>4500</v>
      </c>
      <c r="C26" s="26" t="s">
        <v>1183</v>
      </c>
      <c r="D26" s="26" t="s">
        <v>1184</v>
      </c>
      <c r="E26" s="26" t="s">
        <v>1199</v>
      </c>
      <c r="F26" s="26" t="s">
        <v>1187</v>
      </c>
      <c r="G26" s="26">
        <v>6430</v>
      </c>
      <c r="H26" s="27">
        <v>4907</v>
      </c>
    </row>
    <row r="27" spans="1:8">
      <c r="A27" s="26">
        <v>44511789</v>
      </c>
      <c r="B27" s="26">
        <v>4500</v>
      </c>
      <c r="C27" s="26" t="s">
        <v>1183</v>
      </c>
      <c r="D27" s="26" t="s">
        <v>1184</v>
      </c>
      <c r="E27" s="26" t="s">
        <v>853</v>
      </c>
      <c r="F27" s="26">
        <v>19</v>
      </c>
      <c r="G27" s="26">
        <v>6400</v>
      </c>
      <c r="H27" s="27">
        <v>900</v>
      </c>
    </row>
    <row r="28" spans="1:8">
      <c r="A28" s="26">
        <v>44511945</v>
      </c>
      <c r="B28" s="26">
        <v>4500</v>
      </c>
      <c r="C28" s="26" t="s">
        <v>1183</v>
      </c>
      <c r="D28" s="26" t="s">
        <v>1184</v>
      </c>
      <c r="E28" s="26" t="s">
        <v>1200</v>
      </c>
      <c r="F28" s="26">
        <v>1</v>
      </c>
      <c r="G28" s="26">
        <v>6430</v>
      </c>
      <c r="H28" s="27">
        <v>3088</v>
      </c>
    </row>
    <row r="29" spans="1:8">
      <c r="A29" s="26">
        <v>44511996</v>
      </c>
      <c r="B29" s="26">
        <v>4500</v>
      </c>
      <c r="C29" s="26" t="s">
        <v>1183</v>
      </c>
      <c r="D29" s="26" t="s">
        <v>1184</v>
      </c>
      <c r="E29" s="26" t="s">
        <v>418</v>
      </c>
      <c r="F29" s="26">
        <v>118</v>
      </c>
      <c r="G29" s="26">
        <v>6430</v>
      </c>
      <c r="H29" s="27">
        <v>6289</v>
      </c>
    </row>
    <row r="30" spans="1:8">
      <c r="A30" s="26">
        <v>44512640</v>
      </c>
      <c r="B30" s="26">
        <v>4500</v>
      </c>
      <c r="C30" s="26" t="s">
        <v>1183</v>
      </c>
      <c r="D30" s="26" t="s">
        <v>1184</v>
      </c>
      <c r="E30" s="26" t="s">
        <v>1201</v>
      </c>
      <c r="F30" s="26">
        <v>26</v>
      </c>
      <c r="G30" s="26">
        <v>6430</v>
      </c>
      <c r="H30" s="27">
        <v>19032</v>
      </c>
    </row>
    <row r="31" spans="1:8">
      <c r="A31" s="26">
        <v>44512807</v>
      </c>
      <c r="B31" s="26">
        <v>4500</v>
      </c>
      <c r="C31" s="26" t="s">
        <v>1183</v>
      </c>
      <c r="D31" s="26" t="s">
        <v>1184</v>
      </c>
      <c r="E31" s="26" t="s">
        <v>1202</v>
      </c>
      <c r="F31" s="26" t="s">
        <v>1187</v>
      </c>
      <c r="G31" s="26">
        <v>6310</v>
      </c>
      <c r="H31" s="27">
        <v>12655</v>
      </c>
    </row>
    <row r="32" spans="1:8">
      <c r="A32" s="26">
        <v>44512975</v>
      </c>
      <c r="B32" s="26">
        <v>4500</v>
      </c>
      <c r="C32" s="26" t="s">
        <v>1183</v>
      </c>
      <c r="D32" s="26" t="s">
        <v>1184</v>
      </c>
      <c r="E32" s="26" t="s">
        <v>1203</v>
      </c>
      <c r="F32" s="26">
        <v>26</v>
      </c>
      <c r="G32" s="26">
        <v>6470</v>
      </c>
      <c r="H32" s="27">
        <v>2378</v>
      </c>
    </row>
    <row r="33" spans="1:8">
      <c r="A33" s="26">
        <v>44513711</v>
      </c>
      <c r="B33" s="26">
        <v>4500</v>
      </c>
      <c r="C33" s="26" t="s">
        <v>1183</v>
      </c>
      <c r="D33" s="26" t="s">
        <v>1184</v>
      </c>
      <c r="E33" s="26" t="s">
        <v>1204</v>
      </c>
      <c r="F33" s="26" t="s">
        <v>1187</v>
      </c>
      <c r="G33" s="26">
        <v>6430</v>
      </c>
      <c r="H33" s="27">
        <v>2373</v>
      </c>
    </row>
    <row r="34" spans="1:8">
      <c r="A34" s="26">
        <v>44513840</v>
      </c>
      <c r="B34" s="26">
        <v>4500</v>
      </c>
      <c r="C34" s="26" t="s">
        <v>1183</v>
      </c>
      <c r="D34" s="26" t="s">
        <v>1184</v>
      </c>
      <c r="E34" s="26" t="s">
        <v>1205</v>
      </c>
      <c r="F34" s="26">
        <v>0</v>
      </c>
      <c r="G34" s="26">
        <v>6400</v>
      </c>
      <c r="H34" s="27">
        <v>10275</v>
      </c>
    </row>
    <row r="35" spans="1:8">
      <c r="A35" s="26">
        <v>44514790</v>
      </c>
      <c r="B35" s="26">
        <v>4500</v>
      </c>
      <c r="C35" s="26" t="s">
        <v>1183</v>
      </c>
      <c r="D35" s="26" t="s">
        <v>1184</v>
      </c>
      <c r="E35" s="26" t="s">
        <v>1206</v>
      </c>
      <c r="F35" s="26" t="s">
        <v>1187</v>
      </c>
      <c r="G35" s="26">
        <v>6430</v>
      </c>
      <c r="H35" s="27">
        <v>5314</v>
      </c>
    </row>
    <row r="36" spans="1:8">
      <c r="A36" s="26">
        <v>44514792</v>
      </c>
      <c r="B36" s="26">
        <v>4500</v>
      </c>
      <c r="C36" s="26" t="s">
        <v>1183</v>
      </c>
      <c r="D36" s="26" t="s">
        <v>1184</v>
      </c>
      <c r="E36" s="26" t="s">
        <v>1108</v>
      </c>
      <c r="F36" s="26">
        <v>12</v>
      </c>
      <c r="G36" s="26">
        <v>6430</v>
      </c>
      <c r="H36" s="27">
        <v>22636</v>
      </c>
    </row>
    <row r="37" spans="1:8">
      <c r="A37" s="26">
        <v>44514891</v>
      </c>
      <c r="B37" s="26">
        <v>4500</v>
      </c>
      <c r="C37" s="26" t="s">
        <v>1183</v>
      </c>
      <c r="D37" s="26" t="s">
        <v>1184</v>
      </c>
      <c r="E37" s="26" t="s">
        <v>1207</v>
      </c>
      <c r="F37" s="26">
        <v>0</v>
      </c>
      <c r="G37" s="26">
        <v>6400</v>
      </c>
      <c r="H37" s="27">
        <v>5528</v>
      </c>
    </row>
    <row r="38" spans="1:8">
      <c r="A38" s="26">
        <v>44515538</v>
      </c>
      <c r="B38" s="26">
        <v>4500</v>
      </c>
      <c r="C38" s="26" t="s">
        <v>1183</v>
      </c>
      <c r="D38" s="26" t="s">
        <v>1184</v>
      </c>
      <c r="E38" s="26" t="s">
        <v>1208</v>
      </c>
      <c r="F38" s="26" t="s">
        <v>1187</v>
      </c>
      <c r="G38" s="26">
        <v>6430</v>
      </c>
      <c r="H38" s="27">
        <v>4114</v>
      </c>
    </row>
    <row r="39" spans="1:8">
      <c r="A39" s="26">
        <v>44515714</v>
      </c>
      <c r="B39" s="26">
        <v>4500</v>
      </c>
      <c r="C39" s="26" t="s">
        <v>1183</v>
      </c>
      <c r="D39" s="26" t="s">
        <v>1184</v>
      </c>
      <c r="E39" s="26" t="s">
        <v>1209</v>
      </c>
      <c r="F39" s="26">
        <v>42</v>
      </c>
      <c r="G39" s="26">
        <v>6400</v>
      </c>
      <c r="H39" s="27">
        <v>26281</v>
      </c>
    </row>
    <row r="40" spans="1:8">
      <c r="A40" s="26">
        <v>44516070</v>
      </c>
      <c r="B40" s="26">
        <v>1230</v>
      </c>
      <c r="C40" s="26" t="s">
        <v>1183</v>
      </c>
      <c r="D40" s="26" t="s">
        <v>1184</v>
      </c>
      <c r="E40" s="26" t="s">
        <v>1210</v>
      </c>
      <c r="F40" s="26">
        <v>2</v>
      </c>
      <c r="G40" s="26">
        <v>6430</v>
      </c>
      <c r="H40" s="27">
        <v>5693</v>
      </c>
    </row>
    <row r="41" spans="1:8">
      <c r="A41" s="26">
        <v>44516393</v>
      </c>
      <c r="B41" s="26">
        <v>4500</v>
      </c>
      <c r="C41" s="26" t="s">
        <v>1183</v>
      </c>
      <c r="D41" s="26" t="s">
        <v>1184</v>
      </c>
      <c r="E41" s="26" t="s">
        <v>1211</v>
      </c>
      <c r="F41" s="26" t="s">
        <v>1187</v>
      </c>
      <c r="G41" s="26">
        <v>6430</v>
      </c>
      <c r="H41" s="27">
        <v>21535</v>
      </c>
    </row>
    <row r="42" spans="1:8">
      <c r="A42" s="26">
        <v>44516908</v>
      </c>
      <c r="B42" s="26">
        <v>4500</v>
      </c>
      <c r="C42" s="26" t="s">
        <v>1183</v>
      </c>
      <c r="D42" s="26" t="s">
        <v>1184</v>
      </c>
      <c r="E42" s="26" t="s">
        <v>1164</v>
      </c>
      <c r="F42" s="26">
        <v>0</v>
      </c>
      <c r="G42" s="26">
        <v>6440</v>
      </c>
      <c r="H42" s="27">
        <v>21882</v>
      </c>
    </row>
    <row r="43" spans="1:8">
      <c r="A43" s="26">
        <v>44516953</v>
      </c>
      <c r="B43" s="26">
        <v>4500</v>
      </c>
      <c r="C43" s="26" t="s">
        <v>1183</v>
      </c>
      <c r="D43" s="26" t="s">
        <v>1184</v>
      </c>
      <c r="E43" s="26" t="s">
        <v>1212</v>
      </c>
      <c r="F43" s="26" t="s">
        <v>1187</v>
      </c>
      <c r="G43" s="26">
        <v>6300</v>
      </c>
      <c r="H43" s="27">
        <v>6226</v>
      </c>
    </row>
    <row r="44" spans="1:8">
      <c r="A44" s="26">
        <v>44517326</v>
      </c>
      <c r="B44" s="26">
        <v>4500</v>
      </c>
      <c r="C44" s="26" t="s">
        <v>1183</v>
      </c>
      <c r="D44" s="26" t="s">
        <v>1184</v>
      </c>
      <c r="E44" s="26" t="s">
        <v>1213</v>
      </c>
      <c r="F44" s="26">
        <v>46</v>
      </c>
      <c r="G44" s="26">
        <v>6400</v>
      </c>
      <c r="H44" s="27">
        <v>6529</v>
      </c>
    </row>
    <row r="45" spans="1:8">
      <c r="A45" s="26">
        <v>44517498</v>
      </c>
      <c r="B45" s="26">
        <v>4420</v>
      </c>
      <c r="C45" s="26" t="s">
        <v>1183</v>
      </c>
      <c r="D45" s="26" t="s">
        <v>1184</v>
      </c>
      <c r="E45" s="26" t="s">
        <v>1054</v>
      </c>
      <c r="F45" s="26">
        <v>35</v>
      </c>
      <c r="G45" s="26">
        <v>6430</v>
      </c>
      <c r="H45" s="27">
        <v>16344</v>
      </c>
    </row>
    <row r="46" spans="1:8">
      <c r="A46" s="26">
        <v>44517604</v>
      </c>
      <c r="B46" s="26">
        <v>4500</v>
      </c>
      <c r="C46" s="26" t="s">
        <v>1183</v>
      </c>
      <c r="D46" s="26" t="s">
        <v>1184</v>
      </c>
      <c r="E46" s="26" t="s">
        <v>344</v>
      </c>
      <c r="F46" s="26">
        <v>54</v>
      </c>
      <c r="G46" s="26">
        <v>6430</v>
      </c>
      <c r="H46" s="27">
        <v>5939</v>
      </c>
    </row>
    <row r="47" spans="1:8">
      <c r="A47" s="26">
        <v>44517620</v>
      </c>
      <c r="B47" s="26">
        <v>4500</v>
      </c>
      <c r="C47" s="26" t="s">
        <v>1183</v>
      </c>
      <c r="D47" s="26" t="s">
        <v>1184</v>
      </c>
      <c r="E47" s="26" t="s">
        <v>1214</v>
      </c>
      <c r="F47" s="26">
        <v>1</v>
      </c>
      <c r="G47" s="26">
        <v>6430</v>
      </c>
      <c r="H47" s="27">
        <v>13900</v>
      </c>
    </row>
    <row r="48" spans="1:8">
      <c r="A48" s="26">
        <v>44517705</v>
      </c>
      <c r="B48" s="26">
        <v>4500</v>
      </c>
      <c r="C48" s="26" t="s">
        <v>1183</v>
      </c>
      <c r="D48" s="26" t="s">
        <v>1184</v>
      </c>
      <c r="E48" s="26" t="s">
        <v>1215</v>
      </c>
      <c r="F48" s="26">
        <v>27</v>
      </c>
      <c r="G48" s="26">
        <v>6400</v>
      </c>
      <c r="H48" s="27">
        <v>34695</v>
      </c>
    </row>
    <row r="49" spans="1:8">
      <c r="A49" s="26">
        <v>44517976</v>
      </c>
      <c r="B49" s="26">
        <v>4500</v>
      </c>
      <c r="C49" s="26" t="s">
        <v>1183</v>
      </c>
      <c r="D49" s="26" t="s">
        <v>1184</v>
      </c>
      <c r="E49" s="26" t="s">
        <v>914</v>
      </c>
      <c r="F49" s="26" t="s">
        <v>1187</v>
      </c>
      <c r="G49" s="26">
        <v>6300</v>
      </c>
      <c r="H49" s="27">
        <v>8852</v>
      </c>
    </row>
    <row r="50" spans="1:8">
      <c r="A50" s="26">
        <v>44518065</v>
      </c>
      <c r="B50" s="26">
        <v>4500</v>
      </c>
      <c r="C50" s="26" t="s">
        <v>1183</v>
      </c>
      <c r="D50" s="26" t="s">
        <v>1184</v>
      </c>
      <c r="E50" s="26" t="s">
        <v>1216</v>
      </c>
      <c r="F50" s="26">
        <v>11</v>
      </c>
      <c r="G50" s="26">
        <v>6470</v>
      </c>
      <c r="H50" s="27">
        <v>27774</v>
      </c>
    </row>
    <row r="51" spans="1:8">
      <c r="A51" s="26">
        <v>44518085</v>
      </c>
      <c r="B51" s="26">
        <v>4500</v>
      </c>
      <c r="C51" s="26" t="s">
        <v>1183</v>
      </c>
      <c r="D51" s="26" t="s">
        <v>1184</v>
      </c>
      <c r="E51" s="26" t="s">
        <v>1217</v>
      </c>
      <c r="F51" s="26">
        <v>1</v>
      </c>
      <c r="G51" s="26">
        <v>6310</v>
      </c>
      <c r="H51" s="27">
        <v>13075</v>
      </c>
    </row>
    <row r="52" spans="1:8">
      <c r="A52" s="26">
        <v>44518126</v>
      </c>
      <c r="B52" s="26">
        <v>4500</v>
      </c>
      <c r="C52" s="26" t="s">
        <v>1183</v>
      </c>
      <c r="D52" s="26" t="s">
        <v>1184</v>
      </c>
      <c r="E52" s="26" t="s">
        <v>1218</v>
      </c>
      <c r="F52" s="26" t="s">
        <v>1187</v>
      </c>
      <c r="G52" s="26">
        <v>6430</v>
      </c>
      <c r="H52" s="27">
        <v>36324</v>
      </c>
    </row>
    <row r="53" spans="1:8">
      <c r="A53" s="26">
        <v>44518129</v>
      </c>
      <c r="B53" s="26">
        <v>4500</v>
      </c>
      <c r="C53" s="26" t="s">
        <v>1183</v>
      </c>
      <c r="D53" s="26" t="s">
        <v>1184</v>
      </c>
      <c r="E53" s="26" t="s">
        <v>1219</v>
      </c>
      <c r="F53" s="26" t="s">
        <v>1187</v>
      </c>
      <c r="G53" s="26">
        <v>6430</v>
      </c>
      <c r="H53" s="27">
        <v>14712</v>
      </c>
    </row>
    <row r="54" spans="1:8">
      <c r="A54" s="26">
        <v>44518198</v>
      </c>
      <c r="B54" s="26">
        <v>4500</v>
      </c>
      <c r="C54" s="26" t="s">
        <v>1183</v>
      </c>
      <c r="D54" s="26" t="s">
        <v>1184</v>
      </c>
      <c r="E54" s="26" t="s">
        <v>1220</v>
      </c>
      <c r="F54" s="26">
        <v>20</v>
      </c>
      <c r="G54" s="26">
        <v>6430</v>
      </c>
      <c r="H54" s="27">
        <v>2765</v>
      </c>
    </row>
    <row r="55" spans="1:8">
      <c r="A55" s="26">
        <v>44518307</v>
      </c>
      <c r="B55" s="26">
        <v>4500</v>
      </c>
      <c r="C55" s="26" t="s">
        <v>1183</v>
      </c>
      <c r="D55" s="26" t="s">
        <v>1184</v>
      </c>
      <c r="E55" s="26" t="s">
        <v>1221</v>
      </c>
      <c r="F55" s="26">
        <v>24</v>
      </c>
      <c r="G55" s="26">
        <v>6400</v>
      </c>
      <c r="H55" s="27">
        <v>41960</v>
      </c>
    </row>
    <row r="56" spans="1:8">
      <c r="A56" s="26">
        <v>44518327</v>
      </c>
      <c r="B56" s="26">
        <v>4500</v>
      </c>
      <c r="C56" s="26" t="s">
        <v>1183</v>
      </c>
      <c r="D56" s="26" t="s">
        <v>1184</v>
      </c>
      <c r="E56" s="26" t="s">
        <v>1222</v>
      </c>
      <c r="F56" s="26">
        <v>2</v>
      </c>
      <c r="G56" s="26">
        <v>6400</v>
      </c>
      <c r="H56" s="27">
        <v>10881</v>
      </c>
    </row>
    <row r="57" spans="1:8">
      <c r="A57" s="26">
        <v>44518649</v>
      </c>
      <c r="B57" s="26">
        <v>4500</v>
      </c>
      <c r="C57" s="26" t="s">
        <v>1183</v>
      </c>
      <c r="D57" s="26" t="s">
        <v>1184</v>
      </c>
      <c r="E57" s="26" t="s">
        <v>1223</v>
      </c>
      <c r="F57" s="26" t="s">
        <v>1187</v>
      </c>
      <c r="G57" s="26">
        <v>6430</v>
      </c>
      <c r="H57" s="27">
        <v>9770</v>
      </c>
    </row>
    <row r="58" spans="1:8">
      <c r="A58" s="26">
        <v>44519786</v>
      </c>
      <c r="B58" s="26">
        <v>4500</v>
      </c>
      <c r="C58" s="26" t="s">
        <v>1183</v>
      </c>
      <c r="D58" s="26" t="s">
        <v>1184</v>
      </c>
      <c r="E58" s="26" t="s">
        <v>1208</v>
      </c>
      <c r="F58" s="26" t="s">
        <v>1187</v>
      </c>
      <c r="G58" s="26">
        <v>6430</v>
      </c>
      <c r="H58" s="27">
        <v>5909</v>
      </c>
    </row>
    <row r="59" spans="1:8">
      <c r="A59" s="26">
        <v>44519808</v>
      </c>
      <c r="B59" s="26">
        <v>4500</v>
      </c>
      <c r="C59" s="26" t="s">
        <v>1183</v>
      </c>
      <c r="D59" s="26" t="s">
        <v>1184</v>
      </c>
      <c r="E59" s="26" t="s">
        <v>906</v>
      </c>
      <c r="F59" s="26">
        <v>10</v>
      </c>
      <c r="G59" s="26">
        <v>6300</v>
      </c>
      <c r="H59" s="27">
        <v>2908</v>
      </c>
    </row>
    <row r="60" spans="1:8">
      <c r="A60" s="26">
        <v>44519909</v>
      </c>
      <c r="B60" s="26">
        <v>4500</v>
      </c>
      <c r="C60" s="26" t="s">
        <v>1183</v>
      </c>
      <c r="D60" s="26" t="s">
        <v>1184</v>
      </c>
      <c r="E60" s="26" t="s">
        <v>1224</v>
      </c>
      <c r="F60" s="26" t="s">
        <v>1187</v>
      </c>
      <c r="G60" s="26">
        <v>6300</v>
      </c>
      <c r="H60" s="27">
        <v>20164</v>
      </c>
    </row>
    <row r="61" spans="1:8">
      <c r="A61" s="26">
        <v>44520030</v>
      </c>
      <c r="B61" s="26">
        <v>4500</v>
      </c>
      <c r="C61" s="26" t="s">
        <v>1183</v>
      </c>
      <c r="D61" s="26" t="s">
        <v>1184</v>
      </c>
      <c r="E61" s="26" t="s">
        <v>1225</v>
      </c>
      <c r="F61" s="26" t="s">
        <v>1187</v>
      </c>
      <c r="G61" s="26">
        <v>6470</v>
      </c>
      <c r="H61" s="27">
        <v>17117</v>
      </c>
    </row>
    <row r="62" spans="1:8">
      <c r="A62" s="26">
        <v>44520757</v>
      </c>
      <c r="B62" s="26">
        <v>4500</v>
      </c>
      <c r="C62" s="26" t="s">
        <v>1183</v>
      </c>
      <c r="D62" s="26" t="s">
        <v>1184</v>
      </c>
      <c r="E62" s="26" t="s">
        <v>927</v>
      </c>
      <c r="F62" s="26">
        <v>29</v>
      </c>
      <c r="G62" s="26">
        <v>6440</v>
      </c>
      <c r="H62" s="27">
        <v>9329</v>
      </c>
    </row>
    <row r="63" spans="1:8">
      <c r="A63" s="26">
        <v>44520776</v>
      </c>
      <c r="B63" s="26">
        <v>4500</v>
      </c>
      <c r="C63" s="26" t="s">
        <v>1183</v>
      </c>
      <c r="D63" s="26" t="s">
        <v>1184</v>
      </c>
      <c r="E63" s="26" t="s">
        <v>1226</v>
      </c>
      <c r="F63" s="26" t="s">
        <v>1187</v>
      </c>
      <c r="G63" s="26">
        <v>6430</v>
      </c>
      <c r="H63" s="27">
        <v>20137</v>
      </c>
    </row>
    <row r="64" spans="1:8">
      <c r="A64" s="26">
        <v>44520915</v>
      </c>
      <c r="B64" s="26">
        <v>1110</v>
      </c>
      <c r="C64" s="26" t="s">
        <v>1183</v>
      </c>
      <c r="D64" s="26" t="s">
        <v>1184</v>
      </c>
      <c r="E64" s="26" t="s">
        <v>885</v>
      </c>
      <c r="F64" s="26">
        <v>2</v>
      </c>
      <c r="G64" s="26">
        <v>6430</v>
      </c>
      <c r="H64" s="27">
        <v>22071</v>
      </c>
    </row>
    <row r="65" spans="1:8">
      <c r="A65" s="26">
        <v>44521324</v>
      </c>
      <c r="B65" s="26">
        <v>4500</v>
      </c>
      <c r="C65" s="26" t="s">
        <v>1183</v>
      </c>
      <c r="D65" s="26" t="s">
        <v>1184</v>
      </c>
      <c r="E65" s="26" t="s">
        <v>1227</v>
      </c>
      <c r="F65" s="26" t="s">
        <v>1187</v>
      </c>
      <c r="G65" s="26">
        <v>6300</v>
      </c>
      <c r="H65" s="27">
        <v>30385</v>
      </c>
    </row>
    <row r="66" spans="1:8">
      <c r="A66" s="26">
        <v>44521344</v>
      </c>
      <c r="B66" s="26">
        <v>4500</v>
      </c>
      <c r="C66" s="26" t="s">
        <v>1183</v>
      </c>
      <c r="D66" s="26" t="s">
        <v>1184</v>
      </c>
      <c r="E66" s="26" t="s">
        <v>1058</v>
      </c>
      <c r="F66" s="26">
        <v>0</v>
      </c>
      <c r="G66" s="26">
        <v>6440</v>
      </c>
      <c r="H66" s="27">
        <v>20077</v>
      </c>
    </row>
    <row r="67" spans="1:8">
      <c r="A67" s="26">
        <v>44521587</v>
      </c>
      <c r="B67" s="26">
        <v>4500</v>
      </c>
      <c r="C67" s="26" t="s">
        <v>1183</v>
      </c>
      <c r="D67" s="26" t="s">
        <v>1184</v>
      </c>
      <c r="E67" s="26" t="s">
        <v>1228</v>
      </c>
      <c r="F67" s="26" t="s">
        <v>1187</v>
      </c>
      <c r="G67" s="26">
        <v>6470</v>
      </c>
      <c r="H67" s="27">
        <v>6119</v>
      </c>
    </row>
    <row r="68" spans="1:8">
      <c r="A68" s="26">
        <v>44521588</v>
      </c>
      <c r="B68" s="26">
        <v>4500</v>
      </c>
      <c r="C68" s="26" t="s">
        <v>1183</v>
      </c>
      <c r="D68" s="26" t="s">
        <v>1184</v>
      </c>
      <c r="E68" s="26" t="s">
        <v>564</v>
      </c>
      <c r="F68" s="26" t="s">
        <v>1187</v>
      </c>
      <c r="G68" s="26">
        <v>6470</v>
      </c>
      <c r="H68" s="27">
        <v>7636</v>
      </c>
    </row>
    <row r="69" spans="1:8">
      <c r="A69" s="26">
        <v>44521594</v>
      </c>
      <c r="B69" s="26">
        <v>4500</v>
      </c>
      <c r="C69" s="26" t="s">
        <v>1183</v>
      </c>
      <c r="D69" s="26" t="s">
        <v>1184</v>
      </c>
      <c r="E69" s="26" t="s">
        <v>932</v>
      </c>
      <c r="F69" s="26">
        <v>43</v>
      </c>
      <c r="G69" s="26">
        <v>6470</v>
      </c>
      <c r="H69" s="27">
        <v>26261</v>
      </c>
    </row>
    <row r="70" spans="1:8">
      <c r="A70" s="26">
        <v>44521595</v>
      </c>
      <c r="B70" s="26">
        <v>4500</v>
      </c>
      <c r="C70" s="26" t="s">
        <v>1183</v>
      </c>
      <c r="D70" s="26" t="s">
        <v>1184</v>
      </c>
      <c r="E70" s="26" t="s">
        <v>1229</v>
      </c>
      <c r="F70" s="26" t="s">
        <v>1187</v>
      </c>
      <c r="G70" s="26">
        <v>6470</v>
      </c>
      <c r="H70" s="27">
        <v>398</v>
      </c>
    </row>
    <row r="71" spans="1:8">
      <c r="A71" s="26">
        <v>44521650</v>
      </c>
      <c r="B71" s="26">
        <v>4500</v>
      </c>
      <c r="C71" s="26" t="s">
        <v>1183</v>
      </c>
      <c r="D71" s="26" t="s">
        <v>1184</v>
      </c>
      <c r="E71" s="26" t="s">
        <v>1230</v>
      </c>
      <c r="F71" s="26">
        <v>22</v>
      </c>
      <c r="G71" s="26">
        <v>6430</v>
      </c>
      <c r="H71" s="27">
        <v>5119</v>
      </c>
    </row>
    <row r="72" spans="1:8">
      <c r="A72" s="26">
        <v>44521782</v>
      </c>
      <c r="B72" s="26">
        <v>4500</v>
      </c>
      <c r="C72" s="26" t="s">
        <v>1183</v>
      </c>
      <c r="D72" s="26" t="s">
        <v>1184</v>
      </c>
      <c r="E72" s="26" t="s">
        <v>1231</v>
      </c>
      <c r="F72" s="26">
        <v>15</v>
      </c>
      <c r="G72" s="26">
        <v>6300</v>
      </c>
      <c r="H72" s="27">
        <v>23011</v>
      </c>
    </row>
    <row r="73" spans="1:8">
      <c r="A73" s="26">
        <v>44521783</v>
      </c>
      <c r="B73" s="26">
        <v>4500</v>
      </c>
      <c r="C73" s="26" t="s">
        <v>1183</v>
      </c>
      <c r="D73" s="26" t="s">
        <v>1184</v>
      </c>
      <c r="E73" s="26" t="s">
        <v>910</v>
      </c>
      <c r="F73" s="26" t="s">
        <v>1187</v>
      </c>
      <c r="G73" s="26">
        <v>6300</v>
      </c>
      <c r="H73" s="27">
        <v>31262</v>
      </c>
    </row>
    <row r="74" spans="1:8">
      <c r="A74" s="26">
        <v>44521862</v>
      </c>
      <c r="B74" s="26">
        <v>4500</v>
      </c>
      <c r="C74" s="26" t="s">
        <v>1183</v>
      </c>
      <c r="D74" s="26" t="s">
        <v>1184</v>
      </c>
      <c r="E74" s="26" t="s">
        <v>1232</v>
      </c>
      <c r="F74" s="26">
        <v>86</v>
      </c>
      <c r="G74" s="26">
        <v>6430</v>
      </c>
      <c r="H74" s="27">
        <v>27203</v>
      </c>
    </row>
    <row r="75" spans="1:8">
      <c r="A75" s="26">
        <v>44522143</v>
      </c>
      <c r="B75" s="26">
        <v>4500</v>
      </c>
      <c r="C75" s="26" t="s">
        <v>1183</v>
      </c>
      <c r="D75" s="26" t="s">
        <v>1184</v>
      </c>
      <c r="E75" s="26" t="s">
        <v>882</v>
      </c>
      <c r="F75" s="26">
        <v>20</v>
      </c>
      <c r="G75" s="26">
        <v>6430</v>
      </c>
      <c r="H75" s="27">
        <v>12387</v>
      </c>
    </row>
    <row r="76" spans="1:8">
      <c r="A76" s="26">
        <v>44522144</v>
      </c>
      <c r="B76" s="26">
        <v>4500</v>
      </c>
      <c r="C76" s="26" t="s">
        <v>1183</v>
      </c>
      <c r="D76" s="26" t="s">
        <v>1184</v>
      </c>
      <c r="E76" s="26" t="s">
        <v>1233</v>
      </c>
      <c r="F76" s="26" t="s">
        <v>1187</v>
      </c>
      <c r="G76" s="26">
        <v>6430</v>
      </c>
      <c r="H76" s="27">
        <v>3174</v>
      </c>
    </row>
    <row r="77" spans="1:8">
      <c r="A77" s="26">
        <v>44522149</v>
      </c>
      <c r="B77" s="26">
        <v>4500</v>
      </c>
      <c r="C77" s="26" t="s">
        <v>1183</v>
      </c>
      <c r="D77" s="26" t="s">
        <v>1184</v>
      </c>
      <c r="E77" s="26" t="s">
        <v>344</v>
      </c>
      <c r="F77" s="26" t="s">
        <v>1187</v>
      </c>
      <c r="G77" s="26">
        <v>6430</v>
      </c>
      <c r="H77" s="27">
        <v>4540</v>
      </c>
    </row>
    <row r="78" spans="1:8">
      <c r="A78" s="26">
        <v>44522186</v>
      </c>
      <c r="B78" s="26">
        <v>4500</v>
      </c>
      <c r="C78" s="26" t="s">
        <v>1183</v>
      </c>
      <c r="D78" s="26" t="s">
        <v>1184</v>
      </c>
      <c r="E78" s="26" t="s">
        <v>1234</v>
      </c>
      <c r="F78" s="26">
        <v>11</v>
      </c>
      <c r="G78" s="26">
        <v>6430</v>
      </c>
      <c r="H78" s="27">
        <v>5900</v>
      </c>
    </row>
    <row r="79" spans="1:8">
      <c r="A79" s="26">
        <v>44522223</v>
      </c>
      <c r="B79" s="26">
        <v>4500</v>
      </c>
      <c r="C79" s="26" t="s">
        <v>1183</v>
      </c>
      <c r="D79" s="26" t="s">
        <v>1184</v>
      </c>
      <c r="E79" s="26" t="s">
        <v>564</v>
      </c>
      <c r="F79" s="26">
        <v>4</v>
      </c>
      <c r="G79" s="26">
        <v>6400</v>
      </c>
      <c r="H79" s="27">
        <v>23885</v>
      </c>
    </row>
    <row r="80" spans="1:8">
      <c r="A80" s="26">
        <v>44522233</v>
      </c>
      <c r="B80" s="26">
        <v>4500</v>
      </c>
      <c r="C80" s="26" t="s">
        <v>1183</v>
      </c>
      <c r="D80" s="26" t="s">
        <v>1184</v>
      </c>
      <c r="E80" s="26" t="s">
        <v>1235</v>
      </c>
      <c r="F80" s="26">
        <v>10</v>
      </c>
      <c r="G80" s="26">
        <v>6440</v>
      </c>
      <c r="H80" s="27">
        <v>38347</v>
      </c>
    </row>
    <row r="81" spans="1:8">
      <c r="A81" s="26">
        <v>44522768</v>
      </c>
      <c r="B81" s="26">
        <v>4500</v>
      </c>
      <c r="C81" s="26" t="s">
        <v>1183</v>
      </c>
      <c r="D81" s="26" t="s">
        <v>1184</v>
      </c>
      <c r="E81" s="26" t="s">
        <v>888</v>
      </c>
      <c r="F81" s="26">
        <v>4</v>
      </c>
      <c r="G81" s="26">
        <v>6430</v>
      </c>
      <c r="H81" s="27">
        <v>7788</v>
      </c>
    </row>
    <row r="82" spans="1:8">
      <c r="A82" s="26">
        <v>44522769</v>
      </c>
      <c r="B82" s="26">
        <v>4500</v>
      </c>
      <c r="C82" s="26" t="s">
        <v>1183</v>
      </c>
      <c r="D82" s="26" t="s">
        <v>1184</v>
      </c>
      <c r="E82" s="26" t="s">
        <v>1236</v>
      </c>
      <c r="F82" s="26" t="s">
        <v>1187</v>
      </c>
      <c r="G82" s="26">
        <v>6430</v>
      </c>
      <c r="H82" s="27">
        <v>3184</v>
      </c>
    </row>
    <row r="83" spans="1:8">
      <c r="A83" s="26">
        <v>44522780</v>
      </c>
      <c r="B83" s="26">
        <v>4500</v>
      </c>
      <c r="C83" s="26" t="s">
        <v>1183</v>
      </c>
      <c r="D83" s="26" t="s">
        <v>1184</v>
      </c>
      <c r="E83" s="26" t="s">
        <v>1237</v>
      </c>
      <c r="F83" s="26" t="s">
        <v>1187</v>
      </c>
      <c r="G83" s="26">
        <v>6430</v>
      </c>
      <c r="H83" s="27">
        <v>9614</v>
      </c>
    </row>
    <row r="84" spans="1:8">
      <c r="A84" s="26">
        <v>44522782</v>
      </c>
      <c r="B84" s="26">
        <v>4500</v>
      </c>
      <c r="C84" s="26" t="s">
        <v>1183</v>
      </c>
      <c r="D84" s="26" t="s">
        <v>1184</v>
      </c>
      <c r="E84" s="26" t="s">
        <v>1238</v>
      </c>
      <c r="F84" s="26" t="s">
        <v>1187</v>
      </c>
      <c r="G84" s="26">
        <v>6430</v>
      </c>
      <c r="H84" s="27">
        <v>2972</v>
      </c>
    </row>
    <row r="85" spans="1:8">
      <c r="A85" s="26">
        <v>44522792</v>
      </c>
      <c r="B85" s="26">
        <v>4500</v>
      </c>
      <c r="C85" s="26" t="s">
        <v>1183</v>
      </c>
      <c r="D85" s="26" t="s">
        <v>1184</v>
      </c>
      <c r="E85" s="26" t="s">
        <v>1239</v>
      </c>
      <c r="F85" s="26" t="s">
        <v>1187</v>
      </c>
      <c r="G85" s="26">
        <v>6430</v>
      </c>
      <c r="H85" s="27">
        <v>1380</v>
      </c>
    </row>
    <row r="86" spans="1:8">
      <c r="A86" s="26">
        <v>44522794</v>
      </c>
      <c r="B86" s="26">
        <v>4500</v>
      </c>
      <c r="C86" s="26" t="s">
        <v>1183</v>
      </c>
      <c r="D86" s="26" t="s">
        <v>1184</v>
      </c>
      <c r="E86" s="26" t="s">
        <v>418</v>
      </c>
      <c r="F86" s="26" t="s">
        <v>1187</v>
      </c>
      <c r="G86" s="26">
        <v>6430</v>
      </c>
      <c r="H86" s="27">
        <v>8779</v>
      </c>
    </row>
    <row r="87" spans="1:8">
      <c r="A87" s="26">
        <v>44522795</v>
      </c>
      <c r="B87" s="26">
        <v>4500</v>
      </c>
      <c r="C87" s="26" t="s">
        <v>1183</v>
      </c>
      <c r="D87" s="26" t="s">
        <v>1184</v>
      </c>
      <c r="E87" s="26" t="s">
        <v>859</v>
      </c>
      <c r="F87" s="26" t="s">
        <v>1187</v>
      </c>
      <c r="G87" s="26">
        <v>6430</v>
      </c>
      <c r="H87" s="27">
        <v>10117</v>
      </c>
    </row>
    <row r="88" spans="1:8">
      <c r="A88" s="26">
        <v>44523419</v>
      </c>
      <c r="B88" s="26">
        <v>4500</v>
      </c>
      <c r="C88" s="26" t="s">
        <v>1183</v>
      </c>
      <c r="D88" s="26" t="s">
        <v>1184</v>
      </c>
      <c r="E88" s="26" t="s">
        <v>1240</v>
      </c>
      <c r="F88" s="26">
        <v>29</v>
      </c>
      <c r="G88" s="26">
        <v>6310</v>
      </c>
      <c r="H88" s="27">
        <v>4272</v>
      </c>
    </row>
    <row r="89" spans="1:8">
      <c r="A89" s="26">
        <v>44523452</v>
      </c>
      <c r="B89" s="26">
        <v>4500</v>
      </c>
      <c r="C89" s="26" t="s">
        <v>1183</v>
      </c>
      <c r="D89" s="26" t="s">
        <v>1184</v>
      </c>
      <c r="E89" s="26" t="s">
        <v>1241</v>
      </c>
      <c r="F89" s="26">
        <v>36</v>
      </c>
      <c r="G89" s="26">
        <v>6430</v>
      </c>
      <c r="H89" s="27">
        <v>7080</v>
      </c>
    </row>
    <row r="90" spans="1:8">
      <c r="A90" s="26">
        <v>44523532</v>
      </c>
      <c r="B90" s="26">
        <v>4500</v>
      </c>
      <c r="C90" s="26" t="s">
        <v>1183</v>
      </c>
      <c r="D90" s="26" t="s">
        <v>1184</v>
      </c>
      <c r="E90" s="26" t="s">
        <v>1242</v>
      </c>
      <c r="F90" s="26">
        <v>29</v>
      </c>
      <c r="G90" s="26">
        <v>6400</v>
      </c>
      <c r="H90" s="27">
        <v>19005</v>
      </c>
    </row>
    <row r="91" spans="1:8">
      <c r="A91" s="26">
        <v>44524056</v>
      </c>
      <c r="B91" s="26">
        <v>4500</v>
      </c>
      <c r="C91" s="26" t="s">
        <v>1183</v>
      </c>
      <c r="D91" s="26" t="s">
        <v>1184</v>
      </c>
      <c r="E91" s="26" t="s">
        <v>942</v>
      </c>
      <c r="F91" s="26">
        <v>4</v>
      </c>
      <c r="G91" s="26">
        <v>6320</v>
      </c>
      <c r="H91" s="27">
        <v>6388</v>
      </c>
    </row>
    <row r="92" spans="1:8">
      <c r="A92" s="26">
        <v>44524120</v>
      </c>
      <c r="B92" s="26">
        <v>4500</v>
      </c>
      <c r="C92" s="26" t="s">
        <v>1183</v>
      </c>
      <c r="D92" s="26" t="s">
        <v>1184</v>
      </c>
      <c r="E92" s="26" t="s">
        <v>144</v>
      </c>
      <c r="F92" s="26" t="s">
        <v>1187</v>
      </c>
      <c r="G92" s="26">
        <v>6320</v>
      </c>
      <c r="H92" s="27">
        <v>24721</v>
      </c>
    </row>
    <row r="93" spans="1:8">
      <c r="A93" s="26">
        <v>44524167</v>
      </c>
      <c r="B93" s="26">
        <v>4500</v>
      </c>
      <c r="C93" s="26" t="s">
        <v>1183</v>
      </c>
      <c r="D93" s="26" t="s">
        <v>1184</v>
      </c>
      <c r="E93" s="26" t="s">
        <v>1243</v>
      </c>
      <c r="F93" s="26">
        <v>52</v>
      </c>
      <c r="G93" s="26">
        <v>6310</v>
      </c>
      <c r="H93" s="27">
        <v>8127</v>
      </c>
    </row>
    <row r="94" spans="1:8">
      <c r="A94" s="26">
        <v>44524168</v>
      </c>
      <c r="B94" s="26">
        <v>4500</v>
      </c>
      <c r="C94" s="26" t="s">
        <v>1183</v>
      </c>
      <c r="D94" s="26" t="s">
        <v>1184</v>
      </c>
      <c r="E94" s="26" t="s">
        <v>1243</v>
      </c>
      <c r="F94" s="26">
        <v>19</v>
      </c>
      <c r="G94" s="26">
        <v>6310</v>
      </c>
      <c r="H94" s="27">
        <v>5956</v>
      </c>
    </row>
    <row r="95" spans="1:8">
      <c r="A95" s="26">
        <v>44524322</v>
      </c>
      <c r="B95" s="26">
        <v>4500</v>
      </c>
      <c r="C95" s="26" t="s">
        <v>1183</v>
      </c>
      <c r="D95" s="26" t="s">
        <v>1184</v>
      </c>
      <c r="E95" s="26" t="s">
        <v>1244</v>
      </c>
      <c r="F95" s="26" t="s">
        <v>1187</v>
      </c>
      <c r="G95" s="26">
        <v>6430</v>
      </c>
      <c r="H95" s="27">
        <v>14667</v>
      </c>
    </row>
    <row r="96" spans="1:8">
      <c r="A96" s="26">
        <v>44524426</v>
      </c>
      <c r="B96" s="26">
        <v>4500</v>
      </c>
      <c r="C96" s="26" t="s">
        <v>1183</v>
      </c>
      <c r="D96" s="26" t="s">
        <v>1184</v>
      </c>
      <c r="E96" s="26" t="s">
        <v>1245</v>
      </c>
      <c r="F96" s="26">
        <v>3</v>
      </c>
      <c r="G96" s="26">
        <v>6400</v>
      </c>
      <c r="H96" s="27">
        <v>5082</v>
      </c>
    </row>
    <row r="97" spans="1:8">
      <c r="A97" s="26">
        <v>44524427</v>
      </c>
      <c r="B97" s="26">
        <v>4500</v>
      </c>
      <c r="C97" s="26" t="s">
        <v>1183</v>
      </c>
      <c r="D97" s="26" t="s">
        <v>1184</v>
      </c>
      <c r="E97" s="26" t="s">
        <v>957</v>
      </c>
      <c r="F97" s="26">
        <v>30</v>
      </c>
      <c r="G97" s="26">
        <v>6400</v>
      </c>
      <c r="H97" s="27">
        <v>15968</v>
      </c>
    </row>
    <row r="98" spans="1:8">
      <c r="A98" s="26">
        <v>44524955</v>
      </c>
      <c r="B98" s="26">
        <v>4500</v>
      </c>
      <c r="C98" s="26" t="s">
        <v>1183</v>
      </c>
      <c r="D98" s="26" t="s">
        <v>1184</v>
      </c>
      <c r="E98" s="26" t="s">
        <v>1246</v>
      </c>
      <c r="F98" s="26">
        <v>18</v>
      </c>
      <c r="G98" s="26">
        <v>6310</v>
      </c>
      <c r="H98" s="27">
        <v>3709</v>
      </c>
    </row>
    <row r="99" spans="1:8">
      <c r="A99" s="26">
        <v>44524961</v>
      </c>
      <c r="B99" s="26">
        <v>4500</v>
      </c>
      <c r="C99" s="26" t="s">
        <v>1183</v>
      </c>
      <c r="D99" s="26" t="s">
        <v>1184</v>
      </c>
      <c r="E99" s="26" t="s">
        <v>1247</v>
      </c>
      <c r="F99" s="26">
        <v>34</v>
      </c>
      <c r="G99" s="26">
        <v>6300</v>
      </c>
      <c r="H99" s="27">
        <v>17090</v>
      </c>
    </row>
    <row r="100" spans="1:8">
      <c r="A100" s="26">
        <v>44525014</v>
      </c>
      <c r="B100" s="26">
        <v>4500</v>
      </c>
      <c r="C100" s="26" t="s">
        <v>1183</v>
      </c>
      <c r="D100" s="26" t="s">
        <v>1184</v>
      </c>
      <c r="E100" s="26" t="s">
        <v>872</v>
      </c>
      <c r="F100" s="26" t="s">
        <v>1187</v>
      </c>
      <c r="G100" s="26">
        <v>6400</v>
      </c>
      <c r="H100" s="27">
        <v>12179</v>
      </c>
    </row>
    <row r="101" spans="1:8">
      <c r="A101" s="26">
        <v>44525015</v>
      </c>
      <c r="B101" s="26">
        <v>4500</v>
      </c>
      <c r="C101" s="26" t="s">
        <v>1183</v>
      </c>
      <c r="D101" s="26" t="s">
        <v>1184</v>
      </c>
      <c r="E101" s="26" t="s">
        <v>1248</v>
      </c>
      <c r="F101" s="26" t="s">
        <v>1187</v>
      </c>
      <c r="G101" s="26">
        <v>6400</v>
      </c>
      <c r="H101" s="27">
        <v>14957</v>
      </c>
    </row>
    <row r="102" spans="1:8">
      <c r="A102" s="26">
        <v>44525102</v>
      </c>
      <c r="B102" s="26">
        <v>4500</v>
      </c>
      <c r="C102" s="26" t="s">
        <v>1183</v>
      </c>
      <c r="D102" s="26" t="s">
        <v>1184</v>
      </c>
      <c r="E102" s="26" t="s">
        <v>1249</v>
      </c>
      <c r="F102" s="26" t="s">
        <v>1187</v>
      </c>
      <c r="G102" s="26">
        <v>6470</v>
      </c>
      <c r="H102" s="27">
        <v>2828</v>
      </c>
    </row>
    <row r="103" spans="1:8">
      <c r="A103" s="26">
        <v>44525121</v>
      </c>
      <c r="B103" s="26">
        <v>4500</v>
      </c>
      <c r="C103" s="26" t="s">
        <v>1183</v>
      </c>
      <c r="D103" s="26" t="s">
        <v>1184</v>
      </c>
      <c r="E103" s="26" t="s">
        <v>509</v>
      </c>
      <c r="F103" s="26" t="s">
        <v>1187</v>
      </c>
      <c r="G103" s="26">
        <v>6310</v>
      </c>
      <c r="H103" s="27">
        <v>131</v>
      </c>
    </row>
    <row r="104" spans="1:8">
      <c r="A104" s="26">
        <v>44525122</v>
      </c>
      <c r="B104" s="26">
        <v>4500</v>
      </c>
      <c r="C104" s="26" t="s">
        <v>1183</v>
      </c>
      <c r="D104" s="26" t="s">
        <v>1184</v>
      </c>
      <c r="E104" s="26" t="s">
        <v>1112</v>
      </c>
      <c r="F104" s="26">
        <v>2</v>
      </c>
      <c r="G104" s="26">
        <v>6310</v>
      </c>
      <c r="H104" s="27">
        <v>67278</v>
      </c>
    </row>
    <row r="105" spans="1:8">
      <c r="A105" s="26">
        <v>44525178</v>
      </c>
      <c r="B105" s="26">
        <v>4500</v>
      </c>
      <c r="C105" s="26" t="s">
        <v>1183</v>
      </c>
      <c r="D105" s="26" t="s">
        <v>1184</v>
      </c>
      <c r="E105" s="26" t="s">
        <v>414</v>
      </c>
      <c r="F105" s="26">
        <v>3</v>
      </c>
      <c r="G105" s="26">
        <v>6400</v>
      </c>
      <c r="H105" s="27">
        <v>38826</v>
      </c>
    </row>
    <row r="106" spans="1:8">
      <c r="A106" s="26">
        <v>44525179</v>
      </c>
      <c r="B106" s="26">
        <v>4500</v>
      </c>
      <c r="C106" s="26" t="s">
        <v>1183</v>
      </c>
      <c r="D106" s="26" t="s">
        <v>1184</v>
      </c>
      <c r="E106" s="26" t="s">
        <v>408</v>
      </c>
      <c r="F106" s="26">
        <v>0</v>
      </c>
      <c r="G106" s="26">
        <v>6400</v>
      </c>
      <c r="H106" s="27">
        <v>23939</v>
      </c>
    </row>
    <row r="107" spans="1:8">
      <c r="A107" s="26">
        <v>44525851</v>
      </c>
      <c r="B107" s="26">
        <v>4500</v>
      </c>
      <c r="C107" s="26" t="s">
        <v>1183</v>
      </c>
      <c r="D107" s="26" t="s">
        <v>1184</v>
      </c>
      <c r="E107" s="26" t="s">
        <v>912</v>
      </c>
      <c r="F107" s="26">
        <v>35</v>
      </c>
      <c r="G107" s="26">
        <v>6400</v>
      </c>
      <c r="H107" s="27">
        <v>17407</v>
      </c>
    </row>
    <row r="108" spans="1:8">
      <c r="A108" s="26">
        <v>44525852</v>
      </c>
      <c r="B108" s="26">
        <v>4500</v>
      </c>
      <c r="C108" s="26" t="s">
        <v>1183</v>
      </c>
      <c r="D108" s="26" t="s">
        <v>1184</v>
      </c>
      <c r="E108" s="26" t="s">
        <v>1250</v>
      </c>
      <c r="F108" s="26">
        <v>0</v>
      </c>
      <c r="G108" s="26">
        <v>6400</v>
      </c>
      <c r="H108" s="27">
        <v>14614</v>
      </c>
    </row>
    <row r="109" spans="1:8">
      <c r="A109" s="26">
        <v>44525853</v>
      </c>
      <c r="B109" s="26">
        <v>4500</v>
      </c>
      <c r="C109" s="26" t="s">
        <v>1183</v>
      </c>
      <c r="D109" s="26" t="s">
        <v>1184</v>
      </c>
      <c r="E109" s="26" t="s">
        <v>1251</v>
      </c>
      <c r="F109" s="26" t="s">
        <v>1187</v>
      </c>
      <c r="G109" s="26">
        <v>6400</v>
      </c>
      <c r="H109" s="27">
        <v>8066</v>
      </c>
    </row>
    <row r="110" spans="1:8">
      <c r="A110" s="26">
        <v>44525855</v>
      </c>
      <c r="B110" s="26">
        <v>4500</v>
      </c>
      <c r="C110" s="26" t="s">
        <v>1183</v>
      </c>
      <c r="D110" s="26" t="s">
        <v>1184</v>
      </c>
      <c r="E110" s="26" t="s">
        <v>1252</v>
      </c>
      <c r="F110" s="26">
        <v>15</v>
      </c>
      <c r="G110" s="26">
        <v>6470</v>
      </c>
      <c r="H110" s="27">
        <v>7668</v>
      </c>
    </row>
    <row r="111" spans="1:8">
      <c r="A111" s="26">
        <v>44525898</v>
      </c>
      <c r="B111" s="26">
        <v>4500</v>
      </c>
      <c r="C111" s="26" t="s">
        <v>1183</v>
      </c>
      <c r="D111" s="26" t="s">
        <v>1184</v>
      </c>
      <c r="E111" s="26" t="s">
        <v>1253</v>
      </c>
      <c r="F111" s="26">
        <v>76</v>
      </c>
      <c r="G111" s="26">
        <v>6310</v>
      </c>
      <c r="H111" s="27">
        <v>6033</v>
      </c>
    </row>
    <row r="112" spans="1:8">
      <c r="A112" s="26">
        <v>44526092</v>
      </c>
      <c r="B112" s="26">
        <v>4500</v>
      </c>
      <c r="C112" s="26" t="s">
        <v>1183</v>
      </c>
      <c r="D112" s="26" t="s">
        <v>1184</v>
      </c>
      <c r="E112" s="26" t="s">
        <v>501</v>
      </c>
      <c r="F112" s="26">
        <v>0</v>
      </c>
      <c r="G112" s="26">
        <v>6400</v>
      </c>
      <c r="H112" s="27">
        <v>20644</v>
      </c>
    </row>
    <row r="113" spans="1:8">
      <c r="A113" s="26">
        <v>44526442</v>
      </c>
      <c r="B113" s="26">
        <v>4500</v>
      </c>
      <c r="C113" s="26" t="s">
        <v>1183</v>
      </c>
      <c r="D113" s="26" t="s">
        <v>1184</v>
      </c>
      <c r="E113" s="26" t="s">
        <v>1254</v>
      </c>
      <c r="F113" s="26">
        <v>2</v>
      </c>
      <c r="G113" s="26">
        <v>6470</v>
      </c>
      <c r="H113" s="27">
        <v>7453</v>
      </c>
    </row>
    <row r="114" spans="1:8">
      <c r="A114" s="26">
        <v>44526515</v>
      </c>
      <c r="B114" s="26">
        <v>4500</v>
      </c>
      <c r="C114" s="26" t="s">
        <v>1183</v>
      </c>
      <c r="D114" s="26" t="s">
        <v>1184</v>
      </c>
      <c r="E114" s="26" t="s">
        <v>624</v>
      </c>
      <c r="F114" s="26" t="s">
        <v>1187</v>
      </c>
      <c r="G114" s="26">
        <v>6430</v>
      </c>
      <c r="H114" s="27">
        <v>19039</v>
      </c>
    </row>
    <row r="115" spans="1:8">
      <c r="A115" s="26">
        <v>44526525</v>
      </c>
      <c r="B115" s="26">
        <v>4500</v>
      </c>
      <c r="C115" s="26" t="s">
        <v>1183</v>
      </c>
      <c r="D115" s="26" t="s">
        <v>1184</v>
      </c>
      <c r="E115" s="26" t="s">
        <v>1255</v>
      </c>
      <c r="F115" s="26" t="s">
        <v>1187</v>
      </c>
      <c r="G115" s="26">
        <v>6430</v>
      </c>
      <c r="H115" s="27">
        <v>2715</v>
      </c>
    </row>
    <row r="116" spans="1:8">
      <c r="A116" s="26">
        <v>44526688</v>
      </c>
      <c r="B116" s="26">
        <v>4500</v>
      </c>
      <c r="C116" s="26" t="s">
        <v>1183</v>
      </c>
      <c r="D116" s="26" t="s">
        <v>1184</v>
      </c>
      <c r="E116" s="26" t="s">
        <v>1256</v>
      </c>
      <c r="F116" s="26" t="s">
        <v>1187</v>
      </c>
      <c r="G116" s="26">
        <v>6400</v>
      </c>
      <c r="H116" s="27">
        <v>3431</v>
      </c>
    </row>
    <row r="117" spans="1:8">
      <c r="A117" s="26">
        <v>44527213</v>
      </c>
      <c r="B117" s="26">
        <v>4500</v>
      </c>
      <c r="C117" s="26" t="s">
        <v>1183</v>
      </c>
      <c r="D117" s="26" t="s">
        <v>1184</v>
      </c>
      <c r="E117" s="26" t="s">
        <v>1257</v>
      </c>
      <c r="F117" s="26">
        <v>0</v>
      </c>
      <c r="G117" s="26">
        <v>6400</v>
      </c>
      <c r="H117" s="27">
        <v>8626</v>
      </c>
    </row>
    <row r="118" spans="1:8">
      <c r="A118" s="26">
        <v>44527408</v>
      </c>
      <c r="B118" s="26">
        <v>4500</v>
      </c>
      <c r="C118" s="26" t="s">
        <v>1183</v>
      </c>
      <c r="D118" s="26" t="s">
        <v>1184</v>
      </c>
      <c r="E118" s="26" t="s">
        <v>1258</v>
      </c>
      <c r="F118" s="26">
        <v>14</v>
      </c>
      <c r="G118" s="26">
        <v>6300</v>
      </c>
      <c r="H118" s="27">
        <v>23962</v>
      </c>
    </row>
    <row r="119" spans="1:8">
      <c r="A119" s="26">
        <v>44527432</v>
      </c>
      <c r="B119" s="26">
        <v>4500</v>
      </c>
      <c r="C119" s="26" t="s">
        <v>1183</v>
      </c>
      <c r="D119" s="26" t="s">
        <v>1184</v>
      </c>
      <c r="E119" s="26" t="s">
        <v>1029</v>
      </c>
      <c r="F119" s="26">
        <v>0</v>
      </c>
      <c r="G119" s="26">
        <v>6400</v>
      </c>
      <c r="H119" s="27">
        <v>33426</v>
      </c>
    </row>
    <row r="120" spans="1:8">
      <c r="A120" s="26">
        <v>44527672</v>
      </c>
      <c r="B120" s="26">
        <v>4500</v>
      </c>
      <c r="C120" s="26" t="s">
        <v>1183</v>
      </c>
      <c r="D120" s="26" t="s">
        <v>1184</v>
      </c>
      <c r="E120" s="26" t="s">
        <v>1259</v>
      </c>
      <c r="F120" s="26">
        <v>2</v>
      </c>
      <c r="G120" s="26">
        <v>6400</v>
      </c>
      <c r="H120" s="27">
        <v>9751</v>
      </c>
    </row>
    <row r="121" spans="1:8">
      <c r="A121" s="26">
        <v>44527890</v>
      </c>
      <c r="B121" s="26">
        <v>4500</v>
      </c>
      <c r="C121" s="26" t="s">
        <v>1183</v>
      </c>
      <c r="D121" s="26" t="s">
        <v>1184</v>
      </c>
      <c r="E121" s="26" t="s">
        <v>533</v>
      </c>
      <c r="F121" s="26" t="s">
        <v>1187</v>
      </c>
      <c r="G121" s="26">
        <v>6400</v>
      </c>
      <c r="H121" s="27">
        <v>23034</v>
      </c>
    </row>
    <row r="122" spans="1:8">
      <c r="A122" s="26">
        <v>44528013</v>
      </c>
      <c r="B122" s="26">
        <v>4500</v>
      </c>
      <c r="C122" s="26" t="s">
        <v>1183</v>
      </c>
      <c r="D122" s="26" t="s">
        <v>1184</v>
      </c>
      <c r="E122" s="26" t="s">
        <v>1260</v>
      </c>
      <c r="F122" s="26" t="s">
        <v>1187</v>
      </c>
      <c r="G122" s="26">
        <v>6430</v>
      </c>
      <c r="H122" s="27">
        <v>6838</v>
      </c>
    </row>
    <row r="123" spans="1:8">
      <c r="A123" s="26">
        <v>44528333</v>
      </c>
      <c r="B123" s="26">
        <v>4500</v>
      </c>
      <c r="C123" s="26" t="s">
        <v>1183</v>
      </c>
      <c r="D123" s="26" t="s">
        <v>1184</v>
      </c>
      <c r="E123" s="26" t="s">
        <v>1261</v>
      </c>
      <c r="F123" s="26" t="s">
        <v>1187</v>
      </c>
      <c r="G123" s="26">
        <v>6430</v>
      </c>
      <c r="H123" s="27">
        <v>4415</v>
      </c>
    </row>
    <row r="124" spans="1:8">
      <c r="A124" s="26">
        <v>44528650</v>
      </c>
      <c r="B124" s="26">
        <v>4500</v>
      </c>
      <c r="C124" s="26" t="s">
        <v>1183</v>
      </c>
      <c r="D124" s="26" t="s">
        <v>1184</v>
      </c>
      <c r="E124" s="26" t="s">
        <v>1262</v>
      </c>
      <c r="F124" s="26" t="s">
        <v>1187</v>
      </c>
      <c r="G124" s="26">
        <v>6430</v>
      </c>
      <c r="H124" s="27">
        <v>14671</v>
      </c>
    </row>
    <row r="125" spans="1:8">
      <c r="A125" s="26">
        <v>44528871</v>
      </c>
      <c r="B125" s="26">
        <v>4500</v>
      </c>
      <c r="C125" s="26" t="s">
        <v>1183</v>
      </c>
      <c r="D125" s="26" t="s">
        <v>1184</v>
      </c>
      <c r="E125" s="26" t="s">
        <v>1263</v>
      </c>
      <c r="F125" s="26">
        <v>2</v>
      </c>
      <c r="G125" s="26">
        <v>6430</v>
      </c>
      <c r="H125" s="27">
        <v>27194</v>
      </c>
    </row>
    <row r="126" spans="1:8">
      <c r="A126" s="26">
        <v>44529106</v>
      </c>
      <c r="B126" s="26">
        <v>4500</v>
      </c>
      <c r="C126" s="26" t="s">
        <v>1183</v>
      </c>
      <c r="D126" s="26" t="s">
        <v>1184</v>
      </c>
      <c r="E126" s="26" t="s">
        <v>888</v>
      </c>
      <c r="F126" s="26" t="s">
        <v>1187</v>
      </c>
      <c r="G126" s="26">
        <v>6400</v>
      </c>
      <c r="H126" s="27">
        <v>17932</v>
      </c>
    </row>
    <row r="127" spans="1:8">
      <c r="A127" s="26">
        <v>44529108</v>
      </c>
      <c r="B127" s="26">
        <v>4500</v>
      </c>
      <c r="C127" s="26" t="s">
        <v>1183</v>
      </c>
      <c r="D127" s="26" t="s">
        <v>1184</v>
      </c>
      <c r="E127" s="26" t="s">
        <v>1264</v>
      </c>
      <c r="F127" s="26">
        <v>2</v>
      </c>
      <c r="G127" s="26">
        <v>6430</v>
      </c>
      <c r="H127" s="27">
        <v>18040</v>
      </c>
    </row>
    <row r="128" spans="1:8">
      <c r="A128" s="26">
        <v>44529509</v>
      </c>
      <c r="B128" s="26">
        <v>4500</v>
      </c>
      <c r="C128" s="26" t="s">
        <v>1183</v>
      </c>
      <c r="D128" s="26" t="s">
        <v>1184</v>
      </c>
      <c r="E128" s="26" t="s">
        <v>1265</v>
      </c>
      <c r="F128" s="26">
        <v>5</v>
      </c>
      <c r="G128" s="26">
        <v>6400</v>
      </c>
      <c r="H128" s="27">
        <v>16024</v>
      </c>
    </row>
    <row r="129" spans="1:8">
      <c r="A129" s="26">
        <v>44529595</v>
      </c>
      <c r="B129" s="26">
        <v>4500</v>
      </c>
      <c r="C129" s="26" t="s">
        <v>1183</v>
      </c>
      <c r="D129" s="26" t="s">
        <v>1184</v>
      </c>
      <c r="E129" s="26" t="s">
        <v>1266</v>
      </c>
      <c r="F129" s="26" t="s">
        <v>1187</v>
      </c>
      <c r="G129" s="26">
        <v>6430</v>
      </c>
      <c r="H129" s="27">
        <v>17456</v>
      </c>
    </row>
    <row r="130" spans="1:8">
      <c r="A130" s="26">
        <v>44529627</v>
      </c>
      <c r="B130" s="26">
        <v>4500</v>
      </c>
      <c r="C130" s="26" t="s">
        <v>1183</v>
      </c>
      <c r="D130" s="26" t="s">
        <v>1184</v>
      </c>
      <c r="E130" s="26" t="s">
        <v>1029</v>
      </c>
      <c r="F130" s="26">
        <v>0</v>
      </c>
      <c r="G130" s="26">
        <v>6400</v>
      </c>
      <c r="H130" s="27">
        <v>15090</v>
      </c>
    </row>
    <row r="131" spans="1:8">
      <c r="A131" s="26">
        <v>44530103</v>
      </c>
      <c r="B131" s="26">
        <v>4500</v>
      </c>
      <c r="C131" s="26" t="s">
        <v>1183</v>
      </c>
      <c r="D131" s="26" t="s">
        <v>1184</v>
      </c>
      <c r="E131" s="26" t="s">
        <v>1267</v>
      </c>
      <c r="F131" s="26" t="s">
        <v>1187</v>
      </c>
      <c r="G131" s="26">
        <v>6300</v>
      </c>
      <c r="H131" s="27">
        <v>2397</v>
      </c>
    </row>
    <row r="132" spans="1:8">
      <c r="A132" s="26">
        <v>44530104</v>
      </c>
      <c r="B132" s="26">
        <v>4500</v>
      </c>
      <c r="C132" s="26" t="s">
        <v>1183</v>
      </c>
      <c r="D132" s="26" t="s">
        <v>1184</v>
      </c>
      <c r="E132" s="26" t="s">
        <v>1268</v>
      </c>
      <c r="F132" s="26" t="s">
        <v>1187</v>
      </c>
      <c r="G132" s="26">
        <v>6430</v>
      </c>
      <c r="H132" s="27">
        <v>4178</v>
      </c>
    </row>
    <row r="133" spans="1:8">
      <c r="A133" s="26">
        <v>44530190</v>
      </c>
      <c r="B133" s="26">
        <v>4500</v>
      </c>
      <c r="C133" s="26" t="s">
        <v>1183</v>
      </c>
      <c r="D133" s="26" t="s">
        <v>1184</v>
      </c>
      <c r="E133" s="26" t="s">
        <v>1269</v>
      </c>
      <c r="F133" s="26">
        <v>1</v>
      </c>
      <c r="G133" s="26">
        <v>6400</v>
      </c>
      <c r="H133" s="27">
        <v>4304</v>
      </c>
    </row>
    <row r="134" spans="1:8">
      <c r="A134" s="26">
        <v>44530285</v>
      </c>
      <c r="B134" s="26">
        <v>4500</v>
      </c>
      <c r="C134" s="26" t="s">
        <v>1183</v>
      </c>
      <c r="D134" s="26" t="s">
        <v>1184</v>
      </c>
      <c r="E134" s="26" t="s">
        <v>1270</v>
      </c>
      <c r="F134" s="26">
        <v>9</v>
      </c>
      <c r="G134" s="26">
        <v>6430</v>
      </c>
      <c r="H134" s="27">
        <v>9472</v>
      </c>
    </row>
    <row r="135" spans="1:8">
      <c r="A135" s="26">
        <v>44530341</v>
      </c>
      <c r="B135" s="26">
        <v>4500</v>
      </c>
      <c r="C135" s="26" t="s">
        <v>1183</v>
      </c>
      <c r="D135" s="26" t="s">
        <v>1184</v>
      </c>
      <c r="E135" s="26" t="s">
        <v>1271</v>
      </c>
      <c r="F135" s="26" t="s">
        <v>1187</v>
      </c>
      <c r="G135" s="26">
        <v>6470</v>
      </c>
      <c r="H135" s="27">
        <v>1546</v>
      </c>
    </row>
    <row r="136" spans="1:8">
      <c r="A136" s="26">
        <v>44530700</v>
      </c>
      <c r="B136" s="26">
        <v>4500</v>
      </c>
      <c r="C136" s="26" t="s">
        <v>1183</v>
      </c>
      <c r="D136" s="26" t="s">
        <v>1184</v>
      </c>
      <c r="E136" s="26" t="s">
        <v>359</v>
      </c>
      <c r="F136" s="26" t="s">
        <v>1187</v>
      </c>
      <c r="G136" s="26">
        <v>6440</v>
      </c>
      <c r="H136" s="27">
        <v>17805</v>
      </c>
    </row>
    <row r="137" spans="1:8">
      <c r="A137" s="26">
        <v>44530713</v>
      </c>
      <c r="B137" s="26">
        <v>4500</v>
      </c>
      <c r="C137" s="26" t="s">
        <v>1183</v>
      </c>
      <c r="D137" s="26" t="s">
        <v>1184</v>
      </c>
      <c r="E137" s="26" t="s">
        <v>914</v>
      </c>
      <c r="F137" s="26" t="s">
        <v>1187</v>
      </c>
      <c r="G137" s="26">
        <v>6300</v>
      </c>
      <c r="H137" s="27">
        <v>24880</v>
      </c>
    </row>
    <row r="138" spans="1:8">
      <c r="A138" s="26">
        <v>44530731</v>
      </c>
      <c r="B138" s="26">
        <v>4500</v>
      </c>
      <c r="C138" s="26" t="s">
        <v>1183</v>
      </c>
      <c r="D138" s="26" t="s">
        <v>1184</v>
      </c>
      <c r="E138" s="26" t="s">
        <v>1272</v>
      </c>
      <c r="F138" s="26" t="s">
        <v>1187</v>
      </c>
      <c r="G138" s="26">
        <v>6430</v>
      </c>
      <c r="H138" s="27">
        <v>6624</v>
      </c>
    </row>
    <row r="139" spans="1:8">
      <c r="A139" s="26">
        <v>44530802</v>
      </c>
      <c r="B139" s="26">
        <v>4500</v>
      </c>
      <c r="C139" s="26" t="s">
        <v>1183</v>
      </c>
      <c r="D139" s="26" t="s">
        <v>1184</v>
      </c>
      <c r="E139" s="26" t="s">
        <v>1273</v>
      </c>
      <c r="F139" s="26">
        <v>2</v>
      </c>
      <c r="G139" s="26">
        <v>6430</v>
      </c>
      <c r="H139" s="27">
        <v>8339</v>
      </c>
    </row>
    <row r="140" spans="1:8">
      <c r="A140" s="26">
        <v>44530970</v>
      </c>
      <c r="B140" s="26">
        <v>4500</v>
      </c>
      <c r="C140" s="26" t="s">
        <v>1183</v>
      </c>
      <c r="D140" s="26" t="s">
        <v>1184</v>
      </c>
      <c r="E140" s="26" t="s">
        <v>899</v>
      </c>
      <c r="F140" s="26">
        <v>30</v>
      </c>
      <c r="G140" s="26">
        <v>6300</v>
      </c>
      <c r="H140" s="27">
        <v>23993</v>
      </c>
    </row>
    <row r="141" spans="1:8">
      <c r="A141" s="26">
        <v>44531312</v>
      </c>
      <c r="B141" s="26">
        <v>4500</v>
      </c>
      <c r="C141" s="26" t="s">
        <v>1183</v>
      </c>
      <c r="D141" s="26" t="s">
        <v>1184</v>
      </c>
      <c r="E141" s="26" t="s">
        <v>69</v>
      </c>
      <c r="F141" s="26">
        <v>0</v>
      </c>
      <c r="G141" s="26">
        <v>6400</v>
      </c>
      <c r="H141" s="27">
        <v>7555</v>
      </c>
    </row>
    <row r="142" spans="1:8">
      <c r="A142" s="26">
        <v>44531367</v>
      </c>
      <c r="B142" s="26">
        <v>4500</v>
      </c>
      <c r="C142" s="26" t="s">
        <v>1183</v>
      </c>
      <c r="D142" s="26" t="s">
        <v>1184</v>
      </c>
      <c r="E142" s="26" t="s">
        <v>1274</v>
      </c>
      <c r="F142" s="26" t="s">
        <v>1187</v>
      </c>
      <c r="G142" s="26">
        <v>6430</v>
      </c>
      <c r="H142" s="27">
        <v>4013</v>
      </c>
    </row>
    <row r="143" spans="1:8">
      <c r="A143" s="26">
        <v>44532043</v>
      </c>
      <c r="B143" s="26">
        <v>4500</v>
      </c>
      <c r="C143" s="26" t="s">
        <v>1183</v>
      </c>
      <c r="D143" s="26" t="s">
        <v>1184</v>
      </c>
      <c r="E143" s="26" t="s">
        <v>1275</v>
      </c>
      <c r="F143" s="26" t="s">
        <v>1187</v>
      </c>
      <c r="G143" s="26">
        <v>6400</v>
      </c>
      <c r="H143" s="27">
        <v>4939</v>
      </c>
    </row>
    <row r="144" spans="1:8">
      <c r="A144" s="26">
        <v>44532153</v>
      </c>
      <c r="B144" s="26">
        <v>4500</v>
      </c>
      <c r="C144" s="26" t="s">
        <v>1183</v>
      </c>
      <c r="D144" s="26" t="s">
        <v>1184</v>
      </c>
      <c r="E144" s="26" t="s">
        <v>1203</v>
      </c>
      <c r="F144" s="26">
        <v>15</v>
      </c>
      <c r="G144" s="26">
        <v>6470</v>
      </c>
      <c r="H144" s="27">
        <v>15163</v>
      </c>
    </row>
    <row r="145" spans="1:8">
      <c r="A145" s="26">
        <v>44532239</v>
      </c>
      <c r="B145" s="26">
        <v>4500</v>
      </c>
      <c r="C145" s="26" t="s">
        <v>1183</v>
      </c>
      <c r="D145" s="26" t="s">
        <v>1184</v>
      </c>
      <c r="E145" s="26" t="s">
        <v>993</v>
      </c>
      <c r="F145" s="26">
        <v>17</v>
      </c>
      <c r="G145" s="26">
        <v>6430</v>
      </c>
      <c r="H145" s="27">
        <v>9747</v>
      </c>
    </row>
    <row r="146" spans="1:8">
      <c r="A146" s="26">
        <v>44532247</v>
      </c>
      <c r="B146" s="26">
        <v>4500</v>
      </c>
      <c r="C146" s="26" t="s">
        <v>1183</v>
      </c>
      <c r="D146" s="26" t="s">
        <v>1184</v>
      </c>
      <c r="E146" s="26" t="s">
        <v>979</v>
      </c>
      <c r="F146" s="26">
        <v>4</v>
      </c>
      <c r="G146" s="26">
        <v>6470</v>
      </c>
      <c r="H146" s="27">
        <v>12400</v>
      </c>
    </row>
    <row r="147" spans="1:8">
      <c r="A147" s="26">
        <v>44532250</v>
      </c>
      <c r="B147" s="26">
        <v>4500</v>
      </c>
      <c r="C147" s="26" t="s">
        <v>1183</v>
      </c>
      <c r="D147" s="26" t="s">
        <v>1184</v>
      </c>
      <c r="E147" s="26" t="s">
        <v>1276</v>
      </c>
      <c r="F147" s="26" t="s">
        <v>1187</v>
      </c>
      <c r="G147" s="26">
        <v>6430</v>
      </c>
      <c r="H147" s="27">
        <v>3777</v>
      </c>
    </row>
    <row r="148" spans="1:8">
      <c r="A148" s="26">
        <v>44533080</v>
      </c>
      <c r="B148" s="26">
        <v>4500</v>
      </c>
      <c r="C148" s="26" t="s">
        <v>1183</v>
      </c>
      <c r="D148" s="26" t="s">
        <v>1184</v>
      </c>
      <c r="E148" s="26" t="s">
        <v>901</v>
      </c>
      <c r="F148" s="26">
        <v>0</v>
      </c>
      <c r="G148" s="26">
        <v>6400</v>
      </c>
      <c r="H148" s="27">
        <v>18924</v>
      </c>
    </row>
    <row r="149" spans="1:8">
      <c r="A149" s="26">
        <v>44533105</v>
      </c>
      <c r="B149" s="26">
        <v>4500</v>
      </c>
      <c r="C149" s="26" t="s">
        <v>1183</v>
      </c>
      <c r="D149" s="26" t="s">
        <v>1184</v>
      </c>
      <c r="E149" s="26" t="s">
        <v>1277</v>
      </c>
      <c r="F149" s="26">
        <v>2</v>
      </c>
      <c r="G149" s="26">
        <v>6400</v>
      </c>
      <c r="H149" s="27">
        <v>21175</v>
      </c>
    </row>
    <row r="150" spans="1:8">
      <c r="A150" s="26">
        <v>44533155</v>
      </c>
      <c r="B150" s="26">
        <v>4500</v>
      </c>
      <c r="C150" s="26" t="s">
        <v>1183</v>
      </c>
      <c r="D150" s="26" t="s">
        <v>1184</v>
      </c>
      <c r="E150" s="26" t="s">
        <v>1278</v>
      </c>
      <c r="F150" s="26">
        <v>0</v>
      </c>
      <c r="G150" s="26">
        <v>6400</v>
      </c>
      <c r="H150" s="27">
        <v>5496</v>
      </c>
    </row>
    <row r="151" spans="1:8">
      <c r="A151" s="26">
        <v>44533232</v>
      </c>
      <c r="B151" s="26">
        <v>4500</v>
      </c>
      <c r="C151" s="26" t="s">
        <v>1183</v>
      </c>
      <c r="D151" s="26" t="s">
        <v>1184</v>
      </c>
      <c r="E151" s="26" t="s">
        <v>1279</v>
      </c>
      <c r="F151" s="26">
        <v>11</v>
      </c>
      <c r="G151" s="26">
        <v>6310</v>
      </c>
      <c r="H151" s="27">
        <v>37827</v>
      </c>
    </row>
    <row r="152" spans="1:8">
      <c r="A152" s="26">
        <v>44533236</v>
      </c>
      <c r="B152" s="26">
        <v>4500</v>
      </c>
      <c r="C152" s="26" t="s">
        <v>1183</v>
      </c>
      <c r="D152" s="26" t="s">
        <v>1184</v>
      </c>
      <c r="E152" s="26" t="s">
        <v>1280</v>
      </c>
      <c r="F152" s="26">
        <v>19</v>
      </c>
      <c r="G152" s="26">
        <v>6440</v>
      </c>
      <c r="H152" s="27">
        <v>8915</v>
      </c>
    </row>
    <row r="153" spans="1:8">
      <c r="A153" s="26">
        <v>44533240</v>
      </c>
      <c r="B153" s="26">
        <v>4500</v>
      </c>
      <c r="C153" s="26" t="s">
        <v>1183</v>
      </c>
      <c r="D153" s="26" t="s">
        <v>1184</v>
      </c>
      <c r="E153" s="26" t="s">
        <v>1281</v>
      </c>
      <c r="F153" s="26" t="s">
        <v>1187</v>
      </c>
      <c r="G153" s="26">
        <v>6400</v>
      </c>
      <c r="H153" s="27">
        <v>0</v>
      </c>
    </row>
    <row r="154" spans="1:8">
      <c r="A154" s="26">
        <v>44533263</v>
      </c>
      <c r="B154" s="26">
        <v>4500</v>
      </c>
      <c r="C154" s="26" t="s">
        <v>1183</v>
      </c>
      <c r="D154" s="26" t="s">
        <v>1184</v>
      </c>
      <c r="E154" s="26" t="s">
        <v>1282</v>
      </c>
      <c r="F154" s="26">
        <v>14</v>
      </c>
      <c r="G154" s="26">
        <v>6440</v>
      </c>
      <c r="H154" s="27">
        <v>8093</v>
      </c>
    </row>
    <row r="155" spans="1:8">
      <c r="A155" s="26">
        <v>44533587</v>
      </c>
      <c r="B155" s="26">
        <v>4500</v>
      </c>
      <c r="C155" s="26" t="s">
        <v>1183</v>
      </c>
      <c r="D155" s="26" t="s">
        <v>1184</v>
      </c>
      <c r="E155" s="26" t="s">
        <v>1283</v>
      </c>
      <c r="F155" s="26">
        <v>34</v>
      </c>
      <c r="G155" s="26">
        <v>6470</v>
      </c>
      <c r="H155" s="27">
        <v>18169</v>
      </c>
    </row>
    <row r="156" spans="1:8">
      <c r="A156" s="26">
        <v>44533854</v>
      </c>
      <c r="B156" s="26">
        <v>4500</v>
      </c>
      <c r="C156" s="26" t="s">
        <v>1183</v>
      </c>
      <c r="D156" s="26" t="s">
        <v>1184</v>
      </c>
      <c r="E156" s="26" t="s">
        <v>1284</v>
      </c>
      <c r="F156" s="26" t="s">
        <v>1187</v>
      </c>
      <c r="G156" s="26">
        <v>6470</v>
      </c>
      <c r="H156" s="27">
        <v>2527</v>
      </c>
    </row>
    <row r="157" spans="1:8">
      <c r="A157" s="26">
        <v>44533975</v>
      </c>
      <c r="B157" s="26">
        <v>4500</v>
      </c>
      <c r="C157" s="26" t="s">
        <v>1183</v>
      </c>
      <c r="D157" s="26" t="s">
        <v>1184</v>
      </c>
      <c r="E157" s="26" t="s">
        <v>1285</v>
      </c>
      <c r="F157" s="26">
        <v>9</v>
      </c>
      <c r="G157" s="26">
        <v>6310</v>
      </c>
      <c r="H157" s="27">
        <v>2813</v>
      </c>
    </row>
    <row r="158" spans="1:8">
      <c r="A158" s="26">
        <v>44534040</v>
      </c>
      <c r="B158" s="26">
        <v>4500</v>
      </c>
      <c r="C158" s="26" t="s">
        <v>1183</v>
      </c>
      <c r="D158" s="26" t="s">
        <v>1184</v>
      </c>
      <c r="E158" s="26" t="s">
        <v>1286</v>
      </c>
      <c r="F158" s="26" t="s">
        <v>1187</v>
      </c>
      <c r="G158" s="26">
        <v>6400</v>
      </c>
      <c r="H158" s="27">
        <v>4062</v>
      </c>
    </row>
    <row r="159" spans="1:8">
      <c r="A159" s="26">
        <v>44534303</v>
      </c>
      <c r="B159" s="26">
        <v>4500</v>
      </c>
      <c r="C159" s="26" t="s">
        <v>1183</v>
      </c>
      <c r="D159" s="26" t="s">
        <v>1184</v>
      </c>
      <c r="E159" s="26" t="s">
        <v>1287</v>
      </c>
      <c r="F159" s="26" t="s">
        <v>1187</v>
      </c>
      <c r="G159" s="26">
        <v>6400</v>
      </c>
      <c r="H159" s="27">
        <v>21037</v>
      </c>
    </row>
    <row r="160" spans="1:8">
      <c r="A160" s="26">
        <v>44534681</v>
      </c>
      <c r="B160" s="26">
        <v>4500</v>
      </c>
      <c r="C160" s="26" t="s">
        <v>1183</v>
      </c>
      <c r="D160" s="26" t="s">
        <v>1184</v>
      </c>
      <c r="E160" s="26" t="s">
        <v>1288</v>
      </c>
      <c r="F160" s="26">
        <v>0</v>
      </c>
      <c r="G160" s="26">
        <v>6400</v>
      </c>
      <c r="H160" s="27">
        <v>2780</v>
      </c>
    </row>
    <row r="161" spans="1:8">
      <c r="A161" s="26">
        <v>44534945</v>
      </c>
      <c r="B161" s="26">
        <v>4500</v>
      </c>
      <c r="C161" s="26" t="s">
        <v>1183</v>
      </c>
      <c r="D161" s="26" t="s">
        <v>1184</v>
      </c>
      <c r="E161" s="26" t="s">
        <v>735</v>
      </c>
      <c r="F161" s="26">
        <v>21</v>
      </c>
      <c r="G161" s="26">
        <v>6430</v>
      </c>
      <c r="H161" s="27">
        <v>6903</v>
      </c>
    </row>
    <row r="162" spans="1:8">
      <c r="A162" s="26">
        <v>44535163</v>
      </c>
      <c r="B162" s="26">
        <v>4500</v>
      </c>
      <c r="C162" s="26" t="s">
        <v>1183</v>
      </c>
      <c r="D162" s="26" t="s">
        <v>1184</v>
      </c>
      <c r="E162" s="26" t="s">
        <v>1289</v>
      </c>
      <c r="F162" s="26" t="s">
        <v>1187</v>
      </c>
      <c r="G162" s="26">
        <v>6320</v>
      </c>
      <c r="H162" s="27">
        <v>2947</v>
      </c>
    </row>
    <row r="163" spans="1:8">
      <c r="A163" s="26">
        <v>44535164</v>
      </c>
      <c r="B163" s="26">
        <v>4500</v>
      </c>
      <c r="C163" s="26" t="s">
        <v>1183</v>
      </c>
      <c r="D163" s="26" t="s">
        <v>1184</v>
      </c>
      <c r="E163" s="26" t="s">
        <v>1290</v>
      </c>
      <c r="F163" s="26">
        <v>0</v>
      </c>
      <c r="G163" s="26">
        <v>6320</v>
      </c>
      <c r="H163" s="27">
        <v>13011</v>
      </c>
    </row>
    <row r="164" spans="1:8">
      <c r="A164" s="26">
        <v>44535198</v>
      </c>
      <c r="B164" s="26">
        <v>4500</v>
      </c>
      <c r="C164" s="26" t="s">
        <v>1183</v>
      </c>
      <c r="D164" s="26" t="s">
        <v>1184</v>
      </c>
      <c r="E164" s="26" t="s">
        <v>628</v>
      </c>
      <c r="F164" s="26">
        <v>87</v>
      </c>
      <c r="G164" s="26">
        <v>6440</v>
      </c>
      <c r="H164" s="27">
        <v>10720</v>
      </c>
    </row>
    <row r="165" spans="1:8">
      <c r="A165" s="26">
        <v>44535534</v>
      </c>
      <c r="B165" s="26">
        <v>4500</v>
      </c>
      <c r="C165" s="26" t="s">
        <v>1183</v>
      </c>
      <c r="D165" s="26" t="s">
        <v>1184</v>
      </c>
      <c r="E165" s="26" t="s">
        <v>901</v>
      </c>
      <c r="F165" s="26" t="s">
        <v>1187</v>
      </c>
      <c r="G165" s="26">
        <v>6400</v>
      </c>
      <c r="H165" s="27">
        <v>7665</v>
      </c>
    </row>
    <row r="166" spans="1:8">
      <c r="A166" s="26">
        <v>44535995</v>
      </c>
      <c r="B166" s="26">
        <v>4500</v>
      </c>
      <c r="C166" s="26" t="s">
        <v>1183</v>
      </c>
      <c r="D166" s="26" t="s">
        <v>1184</v>
      </c>
      <c r="E166" s="26" t="s">
        <v>1291</v>
      </c>
      <c r="F166" s="26" t="s">
        <v>1187</v>
      </c>
      <c r="G166" s="26">
        <v>6430</v>
      </c>
      <c r="H166" s="27">
        <v>6269</v>
      </c>
    </row>
    <row r="167" spans="1:8">
      <c r="A167" s="26">
        <v>44536436</v>
      </c>
      <c r="B167" s="26">
        <v>4500</v>
      </c>
      <c r="C167" s="26" t="s">
        <v>1183</v>
      </c>
      <c r="D167" s="26" t="s">
        <v>1184</v>
      </c>
      <c r="E167" s="26" t="s">
        <v>947</v>
      </c>
      <c r="F167" s="26">
        <v>6</v>
      </c>
      <c r="G167" s="26">
        <v>6400</v>
      </c>
      <c r="H167" s="27">
        <v>6780</v>
      </c>
    </row>
    <row r="168" spans="1:8">
      <c r="A168" s="26">
        <v>44536437</v>
      </c>
      <c r="B168" s="26">
        <v>4500</v>
      </c>
      <c r="C168" s="26" t="s">
        <v>1183</v>
      </c>
      <c r="D168" s="26" t="s">
        <v>1184</v>
      </c>
      <c r="E168" s="26" t="s">
        <v>1292</v>
      </c>
      <c r="F168" s="26">
        <v>0</v>
      </c>
      <c r="G168" s="26">
        <v>6440</v>
      </c>
      <c r="H168" s="27">
        <v>285</v>
      </c>
    </row>
    <row r="169" spans="1:8">
      <c r="A169" s="26">
        <v>44536558</v>
      </c>
      <c r="B169" s="26">
        <v>4500</v>
      </c>
      <c r="C169" s="26" t="s">
        <v>1183</v>
      </c>
      <c r="D169" s="26" t="s">
        <v>1184</v>
      </c>
      <c r="E169" s="26" t="s">
        <v>1293</v>
      </c>
      <c r="F169" s="26">
        <v>4</v>
      </c>
      <c r="G169" s="26">
        <v>6400</v>
      </c>
      <c r="H169" s="27">
        <v>14918</v>
      </c>
    </row>
    <row r="170" spans="1:8">
      <c r="A170" s="26">
        <v>44537126</v>
      </c>
      <c r="B170" s="26">
        <v>4500</v>
      </c>
      <c r="C170" s="26" t="s">
        <v>1183</v>
      </c>
      <c r="D170" s="26" t="s">
        <v>1184</v>
      </c>
      <c r="E170" s="26" t="s">
        <v>1294</v>
      </c>
      <c r="F170" s="26">
        <v>8</v>
      </c>
      <c r="G170" s="26">
        <v>6300</v>
      </c>
      <c r="H170" s="27">
        <v>1354</v>
      </c>
    </row>
    <row r="171" spans="1:8">
      <c r="A171" s="26">
        <v>44537127</v>
      </c>
      <c r="B171" s="26">
        <v>4500</v>
      </c>
      <c r="C171" s="26" t="s">
        <v>1183</v>
      </c>
      <c r="D171" s="26" t="s">
        <v>1184</v>
      </c>
      <c r="E171" s="26" t="s">
        <v>1295</v>
      </c>
      <c r="F171" s="26" t="s">
        <v>1187</v>
      </c>
      <c r="G171" s="26">
        <v>6300</v>
      </c>
      <c r="H171" s="27">
        <v>1067</v>
      </c>
    </row>
    <row r="172" spans="1:8">
      <c r="A172" s="26">
        <v>44537379</v>
      </c>
      <c r="B172" s="26">
        <v>4500</v>
      </c>
      <c r="C172" s="26" t="s">
        <v>1183</v>
      </c>
      <c r="D172" s="26" t="s">
        <v>1184</v>
      </c>
      <c r="E172" s="26" t="s">
        <v>1296</v>
      </c>
      <c r="F172" s="26" t="s">
        <v>1187</v>
      </c>
      <c r="G172" s="26">
        <v>6320</v>
      </c>
      <c r="H172" s="27">
        <v>736</v>
      </c>
    </row>
    <row r="173" spans="1:8">
      <c r="A173" s="26">
        <v>44537389</v>
      </c>
      <c r="B173" s="26">
        <v>4500</v>
      </c>
      <c r="C173" s="26" t="s">
        <v>1183</v>
      </c>
      <c r="D173" s="26" t="s">
        <v>1184</v>
      </c>
      <c r="E173" s="26" t="s">
        <v>918</v>
      </c>
      <c r="F173" s="26" t="s">
        <v>1187</v>
      </c>
      <c r="G173" s="26">
        <v>6470</v>
      </c>
      <c r="H173" s="27">
        <v>14798</v>
      </c>
    </row>
    <row r="174" spans="1:8">
      <c r="A174" s="26">
        <v>44537420</v>
      </c>
      <c r="B174" s="26">
        <v>4500</v>
      </c>
      <c r="C174" s="26" t="s">
        <v>1183</v>
      </c>
      <c r="D174" s="26" t="s">
        <v>1184</v>
      </c>
      <c r="E174" s="26" t="s">
        <v>1297</v>
      </c>
      <c r="F174" s="26" t="s">
        <v>1187</v>
      </c>
      <c r="G174" s="26">
        <v>6430</v>
      </c>
      <c r="H174" s="27">
        <v>4651</v>
      </c>
    </row>
    <row r="175" spans="1:8">
      <c r="A175" s="26">
        <v>44537609</v>
      </c>
      <c r="B175" s="26">
        <v>4500</v>
      </c>
      <c r="C175" s="26" t="s">
        <v>1183</v>
      </c>
      <c r="D175" s="26" t="s">
        <v>1184</v>
      </c>
      <c r="E175" s="26" t="s">
        <v>1298</v>
      </c>
      <c r="F175" s="26">
        <v>48</v>
      </c>
      <c r="G175" s="26">
        <v>6320</v>
      </c>
      <c r="H175" s="27">
        <v>20930</v>
      </c>
    </row>
    <row r="176" spans="1:8">
      <c r="A176" s="26">
        <v>44537621</v>
      </c>
      <c r="B176" s="26">
        <v>4500</v>
      </c>
      <c r="C176" s="26" t="s">
        <v>1183</v>
      </c>
      <c r="D176" s="26" t="s">
        <v>1184</v>
      </c>
      <c r="E176" s="26" t="s">
        <v>1299</v>
      </c>
      <c r="F176" s="26">
        <v>0</v>
      </c>
      <c r="G176" s="26">
        <v>6400</v>
      </c>
      <c r="H176" s="27">
        <v>22210</v>
      </c>
    </row>
    <row r="177" spans="1:8">
      <c r="A177" s="26">
        <v>44537893</v>
      </c>
      <c r="B177" s="26">
        <v>4500</v>
      </c>
      <c r="C177" s="26" t="s">
        <v>1183</v>
      </c>
      <c r="D177" s="26" t="s">
        <v>1184</v>
      </c>
      <c r="E177" s="26" t="s">
        <v>1300</v>
      </c>
      <c r="F177" s="26">
        <v>99</v>
      </c>
      <c r="G177" s="26">
        <v>6300</v>
      </c>
      <c r="H177" s="27">
        <v>25129</v>
      </c>
    </row>
    <row r="178" spans="1:8">
      <c r="A178" s="26">
        <v>44538312</v>
      </c>
      <c r="B178" s="26">
        <v>4500</v>
      </c>
      <c r="C178" s="26" t="s">
        <v>1183</v>
      </c>
      <c r="D178" s="26" t="s">
        <v>1184</v>
      </c>
      <c r="E178" s="26" t="s">
        <v>1301</v>
      </c>
      <c r="F178" s="26" t="s">
        <v>1187</v>
      </c>
      <c r="G178" s="26">
        <v>6430</v>
      </c>
      <c r="H178" s="27">
        <v>38943</v>
      </c>
    </row>
    <row r="179" spans="1:8">
      <c r="A179" s="26">
        <v>44538367</v>
      </c>
      <c r="B179" s="26">
        <v>4500</v>
      </c>
      <c r="C179" s="26" t="s">
        <v>1183</v>
      </c>
      <c r="D179" s="26" t="s">
        <v>1184</v>
      </c>
      <c r="E179" s="26" t="s">
        <v>1302</v>
      </c>
      <c r="F179" s="26">
        <v>0</v>
      </c>
      <c r="G179" s="26">
        <v>6400</v>
      </c>
      <c r="H179" s="27">
        <v>30198</v>
      </c>
    </row>
    <row r="180" spans="1:8">
      <c r="A180" s="26">
        <v>44538527</v>
      </c>
      <c r="B180" s="26">
        <v>4500</v>
      </c>
      <c r="C180" s="26" t="s">
        <v>1183</v>
      </c>
      <c r="D180" s="26" t="s">
        <v>1184</v>
      </c>
      <c r="E180" s="26" t="s">
        <v>1303</v>
      </c>
      <c r="F180" s="26" t="s">
        <v>1187</v>
      </c>
      <c r="G180" s="26">
        <v>6310</v>
      </c>
      <c r="H180" s="27">
        <v>32175</v>
      </c>
    </row>
    <row r="181" spans="1:8">
      <c r="A181" s="26">
        <v>44538851</v>
      </c>
      <c r="B181" s="26">
        <v>4500</v>
      </c>
      <c r="C181" s="26" t="s">
        <v>1183</v>
      </c>
      <c r="D181" s="26" t="s">
        <v>1184</v>
      </c>
      <c r="E181" s="26" t="s">
        <v>1304</v>
      </c>
      <c r="F181" s="26">
        <v>0</v>
      </c>
      <c r="G181" s="26">
        <v>6400</v>
      </c>
      <c r="H181" s="27">
        <v>10617</v>
      </c>
    </row>
    <row r="182" spans="1:8">
      <c r="A182" s="26">
        <v>44539045</v>
      </c>
      <c r="B182" s="26">
        <v>4500</v>
      </c>
      <c r="C182" s="26" t="s">
        <v>1183</v>
      </c>
      <c r="D182" s="26" t="s">
        <v>1184</v>
      </c>
      <c r="E182" s="26" t="s">
        <v>414</v>
      </c>
      <c r="F182" s="26" t="s">
        <v>1187</v>
      </c>
      <c r="G182" s="26">
        <v>6400</v>
      </c>
      <c r="H182" s="27">
        <v>29245</v>
      </c>
    </row>
    <row r="183" spans="1:8">
      <c r="A183" s="26">
        <v>44539093</v>
      </c>
      <c r="B183" s="26">
        <v>4500</v>
      </c>
      <c r="C183" s="26" t="s">
        <v>1183</v>
      </c>
      <c r="D183" s="26" t="s">
        <v>1184</v>
      </c>
      <c r="E183" s="26" t="s">
        <v>1305</v>
      </c>
      <c r="F183" s="26">
        <v>0</v>
      </c>
      <c r="G183" s="26">
        <v>6400</v>
      </c>
      <c r="H183" s="27">
        <v>10065</v>
      </c>
    </row>
    <row r="184" spans="1:8">
      <c r="A184" s="26">
        <v>44539356</v>
      </c>
      <c r="B184" s="26">
        <v>4500</v>
      </c>
      <c r="C184" s="26" t="s">
        <v>1183</v>
      </c>
      <c r="D184" s="26" t="s">
        <v>1184</v>
      </c>
      <c r="E184" s="26" t="s">
        <v>853</v>
      </c>
      <c r="F184" s="26" t="s">
        <v>1187</v>
      </c>
      <c r="G184" s="26">
        <v>6430</v>
      </c>
      <c r="H184" s="27">
        <v>2552</v>
      </c>
    </row>
    <row r="185" spans="1:8">
      <c r="A185" s="26">
        <v>44539526</v>
      </c>
      <c r="B185" s="26">
        <v>4500</v>
      </c>
      <c r="C185" s="26" t="s">
        <v>1183</v>
      </c>
      <c r="D185" s="26" t="s">
        <v>1184</v>
      </c>
      <c r="E185" s="26" t="s">
        <v>1306</v>
      </c>
      <c r="F185" s="26" t="s">
        <v>1187</v>
      </c>
      <c r="G185" s="26">
        <v>6310</v>
      </c>
      <c r="H185" s="27">
        <v>10239</v>
      </c>
    </row>
    <row r="186" spans="1:8">
      <c r="A186" s="26">
        <v>44539661</v>
      </c>
      <c r="B186" s="26">
        <v>4500</v>
      </c>
      <c r="C186" s="26" t="s">
        <v>1183</v>
      </c>
      <c r="D186" s="26" t="s">
        <v>1184</v>
      </c>
      <c r="E186" s="26" t="s">
        <v>1307</v>
      </c>
      <c r="F186" s="26" t="s">
        <v>1187</v>
      </c>
      <c r="G186" s="26">
        <v>6470</v>
      </c>
      <c r="H186" s="27">
        <v>23246</v>
      </c>
    </row>
    <row r="187" spans="1:8">
      <c r="A187" s="26">
        <v>44539788</v>
      </c>
      <c r="B187" s="26">
        <v>4500</v>
      </c>
      <c r="C187" s="26" t="s">
        <v>1183</v>
      </c>
      <c r="D187" s="26" t="s">
        <v>1184</v>
      </c>
      <c r="E187" s="26" t="s">
        <v>1308</v>
      </c>
      <c r="F187" s="26" t="s">
        <v>1187</v>
      </c>
      <c r="G187" s="26">
        <v>6470</v>
      </c>
      <c r="H187" s="27">
        <v>1874</v>
      </c>
    </row>
    <row r="188" spans="1:8">
      <c r="A188" s="26">
        <v>44539924</v>
      </c>
      <c r="B188" s="26">
        <v>4500</v>
      </c>
      <c r="C188" s="26" t="s">
        <v>1183</v>
      </c>
      <c r="D188" s="26" t="s">
        <v>1184</v>
      </c>
      <c r="E188" s="26" t="s">
        <v>370</v>
      </c>
      <c r="F188" s="26" t="s">
        <v>1187</v>
      </c>
      <c r="G188" s="26">
        <v>6400</v>
      </c>
      <c r="H188" s="27">
        <v>2499</v>
      </c>
    </row>
    <row r="189" spans="1:8">
      <c r="A189" s="26">
        <v>44541799</v>
      </c>
      <c r="B189" s="26">
        <v>4500</v>
      </c>
      <c r="C189" s="26" t="s">
        <v>1183</v>
      </c>
      <c r="D189" s="26" t="s">
        <v>1184</v>
      </c>
      <c r="E189" s="26" t="s">
        <v>501</v>
      </c>
      <c r="F189" s="26" t="s">
        <v>1187</v>
      </c>
      <c r="G189" s="26">
        <v>6400</v>
      </c>
      <c r="H189" s="27">
        <v>0</v>
      </c>
    </row>
    <row r="190" spans="1:8">
      <c r="A190" s="26">
        <v>44546613</v>
      </c>
      <c r="B190" s="26">
        <v>4500</v>
      </c>
      <c r="C190" s="26" t="s">
        <v>1183</v>
      </c>
      <c r="D190" s="26" t="s">
        <v>1184</v>
      </c>
      <c r="E190" s="26" t="s">
        <v>1309</v>
      </c>
      <c r="F190" s="26" t="s">
        <v>1187</v>
      </c>
      <c r="G190" s="26">
        <v>6430</v>
      </c>
      <c r="H190" s="27">
        <v>39836</v>
      </c>
    </row>
    <row r="191" spans="1:8">
      <c r="A191" s="26">
        <v>44546889</v>
      </c>
      <c r="B191" s="26">
        <v>4500</v>
      </c>
      <c r="C191" s="26" t="s">
        <v>1183</v>
      </c>
      <c r="D191" s="26" t="s">
        <v>1184</v>
      </c>
      <c r="E191" s="26" t="s">
        <v>1310</v>
      </c>
      <c r="F191" s="26" t="s">
        <v>1187</v>
      </c>
      <c r="G191" s="26">
        <v>6470</v>
      </c>
      <c r="H191" s="27">
        <v>12661</v>
      </c>
    </row>
    <row r="192" spans="1:8">
      <c r="A192" s="26">
        <v>44547357</v>
      </c>
      <c r="B192" s="26">
        <v>4500</v>
      </c>
      <c r="C192" s="26" t="s">
        <v>1183</v>
      </c>
      <c r="D192" s="26" t="s">
        <v>1184</v>
      </c>
      <c r="E192" s="26" t="s">
        <v>1307</v>
      </c>
      <c r="F192" s="26">
        <v>21</v>
      </c>
      <c r="G192" s="26">
        <v>6470</v>
      </c>
      <c r="H192" s="27">
        <v>13891</v>
      </c>
    </row>
    <row r="193" spans="1:8">
      <c r="A193" s="26">
        <v>44547375</v>
      </c>
      <c r="B193" s="26">
        <v>4500</v>
      </c>
      <c r="C193" s="26" t="s">
        <v>1183</v>
      </c>
      <c r="D193" s="26" t="s">
        <v>1184</v>
      </c>
      <c r="E193" s="26" t="s">
        <v>1311</v>
      </c>
      <c r="F193" s="26">
        <v>0</v>
      </c>
      <c r="G193" s="26">
        <v>6440</v>
      </c>
      <c r="H193" s="27">
        <v>9113</v>
      </c>
    </row>
    <row r="194" spans="1:8">
      <c r="A194" s="26">
        <v>44547379</v>
      </c>
      <c r="B194" s="26">
        <v>4500</v>
      </c>
      <c r="C194" s="26" t="s">
        <v>1183</v>
      </c>
      <c r="D194" s="26" t="s">
        <v>1184</v>
      </c>
      <c r="E194" s="26" t="s">
        <v>1312</v>
      </c>
      <c r="F194" s="26">
        <v>6</v>
      </c>
      <c r="G194" s="26">
        <v>6400</v>
      </c>
      <c r="H194" s="27">
        <v>16777</v>
      </c>
    </row>
    <row r="195" spans="1:8">
      <c r="A195" s="26">
        <v>44547418</v>
      </c>
      <c r="B195" s="26">
        <v>4500</v>
      </c>
      <c r="C195" s="26" t="s">
        <v>1183</v>
      </c>
      <c r="D195" s="26" t="s">
        <v>1184</v>
      </c>
      <c r="E195" s="26" t="s">
        <v>1313</v>
      </c>
      <c r="F195" s="26" t="s">
        <v>1187</v>
      </c>
      <c r="G195" s="26">
        <v>6430</v>
      </c>
      <c r="H195" s="27">
        <v>6830</v>
      </c>
    </row>
    <row r="196" spans="1:8">
      <c r="A196" s="26">
        <v>44547520</v>
      </c>
      <c r="B196" s="26">
        <v>4500</v>
      </c>
      <c r="C196" s="26" t="s">
        <v>1183</v>
      </c>
      <c r="D196" s="26" t="s">
        <v>1184</v>
      </c>
      <c r="E196" s="26" t="s">
        <v>1266</v>
      </c>
      <c r="F196" s="26">
        <v>2</v>
      </c>
      <c r="G196" s="26">
        <v>6440</v>
      </c>
      <c r="H196" s="27">
        <v>11301</v>
      </c>
    </row>
    <row r="197" spans="1:8">
      <c r="A197" s="26">
        <v>44547831</v>
      </c>
      <c r="B197" s="26">
        <v>4500</v>
      </c>
      <c r="C197" s="26" t="s">
        <v>1183</v>
      </c>
      <c r="D197" s="26" t="s">
        <v>1184</v>
      </c>
      <c r="E197" s="26" t="s">
        <v>1211</v>
      </c>
      <c r="F197" s="26" t="s">
        <v>1187</v>
      </c>
      <c r="G197" s="26">
        <v>6430</v>
      </c>
      <c r="H197" s="27">
        <v>4241</v>
      </c>
    </row>
    <row r="198" spans="1:8">
      <c r="A198" s="26">
        <v>44548361</v>
      </c>
      <c r="B198" s="26">
        <v>4500</v>
      </c>
      <c r="C198" s="26" t="s">
        <v>1183</v>
      </c>
      <c r="D198" s="26" t="s">
        <v>1184</v>
      </c>
      <c r="E198" s="26" t="s">
        <v>301</v>
      </c>
      <c r="F198" s="26">
        <v>91</v>
      </c>
      <c r="G198" s="26">
        <v>6440</v>
      </c>
      <c r="H198" s="27">
        <v>13810</v>
      </c>
    </row>
    <row r="199" spans="1:8">
      <c r="A199" s="26">
        <v>44548658</v>
      </c>
      <c r="B199" s="26">
        <v>4500</v>
      </c>
      <c r="C199" s="26" t="s">
        <v>1183</v>
      </c>
      <c r="D199" s="26" t="s">
        <v>1184</v>
      </c>
      <c r="E199" s="26" t="s">
        <v>465</v>
      </c>
      <c r="F199" s="26" t="s">
        <v>1187</v>
      </c>
      <c r="G199" s="26">
        <v>6470</v>
      </c>
      <c r="H199" s="27">
        <v>19628</v>
      </c>
    </row>
    <row r="200" spans="1:8">
      <c r="A200" s="26">
        <v>44548819</v>
      </c>
      <c r="B200" s="26">
        <v>4500</v>
      </c>
      <c r="C200" s="26" t="s">
        <v>1183</v>
      </c>
      <c r="D200" s="26" t="s">
        <v>1184</v>
      </c>
      <c r="E200" s="26" t="s">
        <v>1314</v>
      </c>
      <c r="F200" s="26" t="s">
        <v>1187</v>
      </c>
      <c r="G200" s="26">
        <v>6400</v>
      </c>
      <c r="H200" s="27">
        <v>14669</v>
      </c>
    </row>
    <row r="201" spans="1:8">
      <c r="A201" s="26">
        <v>44548975</v>
      </c>
      <c r="B201" s="26">
        <v>4500</v>
      </c>
      <c r="C201" s="26" t="s">
        <v>1183</v>
      </c>
      <c r="D201" s="26" t="s">
        <v>1184</v>
      </c>
      <c r="E201" s="26" t="s">
        <v>1267</v>
      </c>
      <c r="F201" s="26">
        <v>68</v>
      </c>
      <c r="G201" s="26">
        <v>6300</v>
      </c>
      <c r="H201" s="27">
        <v>8515</v>
      </c>
    </row>
    <row r="202" spans="1:8">
      <c r="A202" s="26">
        <v>44549036</v>
      </c>
      <c r="B202" s="26">
        <v>4500</v>
      </c>
      <c r="C202" s="26" t="s">
        <v>1183</v>
      </c>
      <c r="D202" s="26" t="s">
        <v>1184</v>
      </c>
      <c r="E202" s="26" t="s">
        <v>564</v>
      </c>
      <c r="F202" s="26" t="s">
        <v>1187</v>
      </c>
      <c r="G202" s="26">
        <v>6470</v>
      </c>
      <c r="H202" s="27">
        <v>50710</v>
      </c>
    </row>
    <row r="203" spans="1:8">
      <c r="A203" s="26">
        <v>44549089</v>
      </c>
      <c r="B203" s="26">
        <v>4500</v>
      </c>
      <c r="C203" s="26" t="s">
        <v>1183</v>
      </c>
      <c r="D203" s="26" t="s">
        <v>1184</v>
      </c>
      <c r="E203" s="26" t="s">
        <v>1315</v>
      </c>
      <c r="F203" s="26">
        <v>1</v>
      </c>
      <c r="G203" s="26">
        <v>6400</v>
      </c>
      <c r="H203" s="27">
        <v>4634</v>
      </c>
    </row>
    <row r="204" spans="1:8">
      <c r="A204" s="26">
        <v>44550088</v>
      </c>
      <c r="B204" s="26">
        <v>4500</v>
      </c>
      <c r="C204" s="26" t="s">
        <v>1183</v>
      </c>
      <c r="D204" s="26" t="s">
        <v>1184</v>
      </c>
      <c r="E204" s="26" t="s">
        <v>251</v>
      </c>
      <c r="F204" s="26" t="s">
        <v>1187</v>
      </c>
      <c r="G204" s="26">
        <v>6400</v>
      </c>
      <c r="H204" s="27">
        <v>9396</v>
      </c>
    </row>
    <row r="205" spans="1:8">
      <c r="A205" s="26">
        <v>44551137</v>
      </c>
      <c r="B205" s="26">
        <v>4500</v>
      </c>
      <c r="C205" s="26" t="s">
        <v>1183</v>
      </c>
      <c r="D205" s="26" t="s">
        <v>1184</v>
      </c>
      <c r="E205" s="26" t="s">
        <v>901</v>
      </c>
      <c r="F205" s="26" t="s">
        <v>1187</v>
      </c>
      <c r="G205" s="26">
        <v>6400</v>
      </c>
      <c r="H205" s="27">
        <v>15949</v>
      </c>
    </row>
    <row r="206" spans="1:8">
      <c r="A206" s="26">
        <v>44551257</v>
      </c>
      <c r="B206" s="26">
        <v>4500</v>
      </c>
      <c r="C206" s="26" t="s">
        <v>1183</v>
      </c>
      <c r="D206" s="26" t="s">
        <v>1184</v>
      </c>
      <c r="E206" s="26" t="s">
        <v>340</v>
      </c>
      <c r="F206" s="26" t="s">
        <v>1187</v>
      </c>
      <c r="G206" s="26">
        <v>6470</v>
      </c>
      <c r="H206" s="27">
        <v>317</v>
      </c>
    </row>
    <row r="207" spans="1:8">
      <c r="A207" s="26">
        <v>44551287</v>
      </c>
      <c r="B207" s="26">
        <v>4420</v>
      </c>
      <c r="C207" s="26" t="s">
        <v>1183</v>
      </c>
      <c r="D207" s="26" t="s">
        <v>1184</v>
      </c>
      <c r="E207" s="26" t="s">
        <v>501</v>
      </c>
      <c r="F207" s="26" t="s">
        <v>1187</v>
      </c>
      <c r="G207" s="26">
        <v>6400</v>
      </c>
      <c r="H207" s="27">
        <v>5443</v>
      </c>
    </row>
    <row r="208" spans="1:8">
      <c r="A208" s="26">
        <v>44551344</v>
      </c>
      <c r="B208" s="26">
        <v>4500</v>
      </c>
      <c r="C208" s="26" t="s">
        <v>1183</v>
      </c>
      <c r="D208" s="26" t="s">
        <v>1184</v>
      </c>
      <c r="E208" s="26" t="s">
        <v>1204</v>
      </c>
      <c r="F208" s="26" t="s">
        <v>1187</v>
      </c>
      <c r="G208" s="26">
        <v>6430</v>
      </c>
      <c r="H208" s="27">
        <v>13110</v>
      </c>
    </row>
    <row r="209" spans="1:8">
      <c r="A209" s="26">
        <v>44551463</v>
      </c>
      <c r="B209" s="26">
        <v>4500</v>
      </c>
      <c r="C209" s="26" t="s">
        <v>1183</v>
      </c>
      <c r="D209" s="26" t="s">
        <v>1184</v>
      </c>
      <c r="E209" s="26" t="s">
        <v>1316</v>
      </c>
      <c r="F209" s="26">
        <v>9</v>
      </c>
      <c r="G209" s="26">
        <v>6440</v>
      </c>
      <c r="H209" s="27">
        <v>11816</v>
      </c>
    </row>
    <row r="210" spans="1:8">
      <c r="A210" s="26">
        <v>44552169</v>
      </c>
      <c r="B210" s="26">
        <v>4500</v>
      </c>
      <c r="C210" s="26" t="s">
        <v>1183</v>
      </c>
      <c r="D210" s="26" t="s">
        <v>1184</v>
      </c>
      <c r="E210" s="26" t="s">
        <v>1235</v>
      </c>
      <c r="F210" s="26" t="s">
        <v>1187</v>
      </c>
      <c r="G210" s="26">
        <v>6440</v>
      </c>
      <c r="H210" s="27">
        <v>6009</v>
      </c>
    </row>
    <row r="211" spans="1:8">
      <c r="A211" s="26">
        <v>44552188</v>
      </c>
      <c r="B211" s="26">
        <v>4500</v>
      </c>
      <c r="C211" s="26" t="s">
        <v>1183</v>
      </c>
      <c r="D211" s="26" t="s">
        <v>1184</v>
      </c>
      <c r="E211" s="26" t="s">
        <v>1281</v>
      </c>
      <c r="F211" s="26">
        <v>2</v>
      </c>
      <c r="G211" s="26">
        <v>6400</v>
      </c>
      <c r="H211" s="27">
        <v>13924</v>
      </c>
    </row>
    <row r="212" spans="1:8">
      <c r="A212" s="26">
        <v>44552252</v>
      </c>
      <c r="B212" s="26">
        <v>4500</v>
      </c>
      <c r="C212" s="26" t="s">
        <v>1183</v>
      </c>
      <c r="D212" s="26" t="s">
        <v>1184</v>
      </c>
      <c r="E212" s="26" t="s">
        <v>1277</v>
      </c>
      <c r="F212" s="26">
        <v>0</v>
      </c>
      <c r="G212" s="26">
        <v>6400</v>
      </c>
      <c r="H212" s="27">
        <v>7334</v>
      </c>
    </row>
    <row r="213" spans="1:8">
      <c r="A213" s="26">
        <v>44553104</v>
      </c>
      <c r="B213" s="26">
        <v>4500</v>
      </c>
      <c r="C213" s="26" t="s">
        <v>1183</v>
      </c>
      <c r="D213" s="26" t="s">
        <v>1184</v>
      </c>
      <c r="E213" s="26" t="s">
        <v>1317</v>
      </c>
      <c r="F213" s="26">
        <v>7</v>
      </c>
      <c r="G213" s="26">
        <v>6470</v>
      </c>
      <c r="H213" s="27">
        <v>6541</v>
      </c>
    </row>
    <row r="214" spans="1:8">
      <c r="A214" s="26">
        <v>44553302</v>
      </c>
      <c r="B214" s="26">
        <v>4500</v>
      </c>
      <c r="C214" s="26" t="s">
        <v>1183</v>
      </c>
      <c r="D214" s="26" t="s">
        <v>1184</v>
      </c>
      <c r="E214" s="26" t="s">
        <v>929</v>
      </c>
      <c r="F214" s="26">
        <v>15</v>
      </c>
      <c r="G214" s="26">
        <v>6400</v>
      </c>
      <c r="H214" s="27">
        <v>9653</v>
      </c>
    </row>
    <row r="215" spans="1:8">
      <c r="A215" s="26">
        <v>44553321</v>
      </c>
      <c r="B215" s="26">
        <v>4500</v>
      </c>
      <c r="C215" s="26" t="s">
        <v>1183</v>
      </c>
      <c r="D215" s="26" t="s">
        <v>1184</v>
      </c>
      <c r="E215" s="26" t="s">
        <v>1318</v>
      </c>
      <c r="F215" s="26" t="s">
        <v>1187</v>
      </c>
      <c r="G215" s="26">
        <v>6430</v>
      </c>
      <c r="H215" s="27">
        <v>7369</v>
      </c>
    </row>
    <row r="216" spans="1:8">
      <c r="A216" s="26">
        <v>44553487</v>
      </c>
      <c r="B216" s="26">
        <v>4500</v>
      </c>
      <c r="C216" s="26" t="s">
        <v>1183</v>
      </c>
      <c r="D216" s="26" t="s">
        <v>1184</v>
      </c>
      <c r="E216" s="26" t="s">
        <v>1231</v>
      </c>
      <c r="F216" s="26" t="s">
        <v>1187</v>
      </c>
      <c r="G216" s="26">
        <v>6300</v>
      </c>
      <c r="H216" s="27">
        <v>100</v>
      </c>
    </row>
    <row r="217" spans="1:8">
      <c r="A217" s="26">
        <v>44554272</v>
      </c>
      <c r="B217" s="26">
        <v>4500</v>
      </c>
      <c r="C217" s="26" t="s">
        <v>1183</v>
      </c>
      <c r="D217" s="26" t="s">
        <v>1184</v>
      </c>
      <c r="E217" s="26" t="s">
        <v>1154</v>
      </c>
      <c r="F217" s="26" t="s">
        <v>1187</v>
      </c>
      <c r="G217" s="26">
        <v>6440</v>
      </c>
      <c r="H217" s="27">
        <v>3411</v>
      </c>
    </row>
    <row r="218" spans="1:8">
      <c r="A218" s="26">
        <v>44554589</v>
      </c>
      <c r="B218" s="26">
        <v>4500</v>
      </c>
      <c r="C218" s="26" t="s">
        <v>1183</v>
      </c>
      <c r="D218" s="26" t="s">
        <v>1184</v>
      </c>
      <c r="E218" s="26" t="s">
        <v>1099</v>
      </c>
      <c r="F218" s="26">
        <v>17</v>
      </c>
      <c r="G218" s="26">
        <v>6300</v>
      </c>
      <c r="H218" s="27">
        <v>6810</v>
      </c>
    </row>
    <row r="219" spans="1:8">
      <c r="A219" s="26">
        <v>44554616</v>
      </c>
      <c r="B219" s="26">
        <v>4500</v>
      </c>
      <c r="C219" s="26" t="s">
        <v>1183</v>
      </c>
      <c r="D219" s="26" t="s">
        <v>1184</v>
      </c>
      <c r="E219" s="26" t="s">
        <v>1319</v>
      </c>
      <c r="F219" s="26" t="s">
        <v>1187</v>
      </c>
      <c r="G219" s="26">
        <v>6310</v>
      </c>
      <c r="H219" s="27">
        <v>9978</v>
      </c>
    </row>
    <row r="220" spans="1:8">
      <c r="A220" s="26">
        <v>44554676</v>
      </c>
      <c r="B220" s="26">
        <v>4500</v>
      </c>
      <c r="C220" s="26" t="s">
        <v>1183</v>
      </c>
      <c r="D220" s="26" t="s">
        <v>1184</v>
      </c>
      <c r="E220" s="26" t="s">
        <v>1320</v>
      </c>
      <c r="F220" s="26">
        <v>11</v>
      </c>
      <c r="G220" s="26">
        <v>6300</v>
      </c>
      <c r="H220" s="27">
        <v>6607</v>
      </c>
    </row>
    <row r="221" spans="1:8">
      <c r="A221" s="26">
        <v>44554737</v>
      </c>
      <c r="B221" s="26">
        <v>4500</v>
      </c>
      <c r="C221" s="26" t="s">
        <v>1183</v>
      </c>
      <c r="D221" s="26" t="s">
        <v>1184</v>
      </c>
      <c r="E221" s="26" t="s">
        <v>1321</v>
      </c>
      <c r="F221" s="26">
        <v>1</v>
      </c>
      <c r="G221" s="26">
        <v>6400</v>
      </c>
      <c r="H221" s="27">
        <v>9055</v>
      </c>
    </row>
    <row r="222" spans="1:8">
      <c r="A222" s="26">
        <v>44554773</v>
      </c>
      <c r="B222" s="26">
        <v>4500</v>
      </c>
      <c r="C222" s="26" t="s">
        <v>1183</v>
      </c>
      <c r="D222" s="26" t="s">
        <v>1184</v>
      </c>
      <c r="E222" s="26" t="s">
        <v>1322</v>
      </c>
      <c r="F222" s="26" t="s">
        <v>1187</v>
      </c>
      <c r="G222" s="26">
        <v>6300</v>
      </c>
      <c r="H222" s="27">
        <v>2689</v>
      </c>
    </row>
    <row r="223" spans="1:8">
      <c r="A223" s="26">
        <v>44554804</v>
      </c>
      <c r="B223" s="26">
        <v>4500</v>
      </c>
      <c r="C223" s="26" t="s">
        <v>1183</v>
      </c>
      <c r="D223" s="26" t="s">
        <v>1184</v>
      </c>
      <c r="E223" s="26" t="s">
        <v>1323</v>
      </c>
      <c r="F223" s="26" t="s">
        <v>1187</v>
      </c>
      <c r="G223" s="26">
        <v>6300</v>
      </c>
      <c r="H223" s="27">
        <v>15913</v>
      </c>
    </row>
    <row r="224" spans="1:8">
      <c r="A224" s="26">
        <v>44555281</v>
      </c>
      <c r="B224" s="26">
        <v>4500</v>
      </c>
      <c r="C224" s="26" t="s">
        <v>1183</v>
      </c>
      <c r="D224" s="26" t="s">
        <v>1184</v>
      </c>
      <c r="E224" s="26" t="s">
        <v>986</v>
      </c>
      <c r="F224" s="26">
        <v>0</v>
      </c>
      <c r="G224" s="26">
        <v>6440</v>
      </c>
      <c r="H224" s="27">
        <v>34200</v>
      </c>
    </row>
    <row r="225" spans="1:8">
      <c r="A225" s="26">
        <v>44555945</v>
      </c>
      <c r="B225" s="26">
        <v>4500</v>
      </c>
      <c r="C225" s="26" t="s">
        <v>1183</v>
      </c>
      <c r="D225" s="26" t="s">
        <v>1184</v>
      </c>
      <c r="E225" s="26" t="s">
        <v>1324</v>
      </c>
      <c r="F225" s="26" t="s">
        <v>1187</v>
      </c>
      <c r="G225" s="26">
        <v>6400</v>
      </c>
      <c r="H225" s="27">
        <v>6969</v>
      </c>
    </row>
    <row r="226" spans="1:8">
      <c r="A226" s="26">
        <v>44555946</v>
      </c>
      <c r="B226" s="26">
        <v>4500</v>
      </c>
      <c r="C226" s="26" t="s">
        <v>1183</v>
      </c>
      <c r="D226" s="26" t="s">
        <v>1184</v>
      </c>
      <c r="E226" s="26" t="s">
        <v>1289</v>
      </c>
      <c r="F226" s="26">
        <v>23</v>
      </c>
      <c r="G226" s="26">
        <v>6400</v>
      </c>
      <c r="H226" s="27">
        <v>7334</v>
      </c>
    </row>
    <row r="227" spans="1:8">
      <c r="A227" s="26">
        <v>44556366</v>
      </c>
      <c r="B227" s="26">
        <v>4500</v>
      </c>
      <c r="C227" s="26" t="s">
        <v>1183</v>
      </c>
      <c r="D227" s="26" t="s">
        <v>1184</v>
      </c>
      <c r="E227" s="26" t="s">
        <v>968</v>
      </c>
      <c r="F227" s="26" t="s">
        <v>1187</v>
      </c>
      <c r="G227" s="26">
        <v>6400</v>
      </c>
      <c r="H227" s="27">
        <v>1621</v>
      </c>
    </row>
    <row r="228" spans="1:8">
      <c r="A228" s="26">
        <v>44560473</v>
      </c>
      <c r="B228" s="26">
        <v>4470</v>
      </c>
      <c r="C228" s="26" t="s">
        <v>1183</v>
      </c>
      <c r="D228" s="26" t="s">
        <v>1184</v>
      </c>
      <c r="E228" s="26" t="s">
        <v>539</v>
      </c>
      <c r="F228" s="26">
        <v>7</v>
      </c>
      <c r="G228" s="26">
        <v>6400</v>
      </c>
      <c r="H228" s="27">
        <v>2447</v>
      </c>
    </row>
    <row r="229" spans="1:8">
      <c r="A229" s="26">
        <v>44563240</v>
      </c>
      <c r="B229" s="26">
        <v>4420</v>
      </c>
      <c r="C229" s="26" t="s">
        <v>1183</v>
      </c>
      <c r="D229" s="26" t="s">
        <v>1184</v>
      </c>
      <c r="E229" s="26" t="s">
        <v>539</v>
      </c>
      <c r="F229" s="26">
        <v>49</v>
      </c>
      <c r="G229" s="26">
        <v>6400</v>
      </c>
      <c r="H229" s="27">
        <v>1751</v>
      </c>
    </row>
    <row r="230" spans="1:8">
      <c r="A230" s="26">
        <v>44571240</v>
      </c>
      <c r="B230" s="26">
        <v>4500</v>
      </c>
      <c r="C230" s="26" t="s">
        <v>1183</v>
      </c>
      <c r="D230" s="26" t="s">
        <v>1184</v>
      </c>
      <c r="E230" s="26" t="s">
        <v>1325</v>
      </c>
      <c r="F230" s="26">
        <v>8</v>
      </c>
      <c r="G230" s="26">
        <v>6400</v>
      </c>
      <c r="H230" s="27">
        <v>13898</v>
      </c>
    </row>
    <row r="231" spans="1:8">
      <c r="A231" s="26">
        <v>44572370</v>
      </c>
      <c r="B231" s="26">
        <v>4500</v>
      </c>
      <c r="C231" s="26" t="s">
        <v>1183</v>
      </c>
      <c r="D231" s="26" t="s">
        <v>1184</v>
      </c>
      <c r="E231" s="26" t="s">
        <v>1188</v>
      </c>
      <c r="F231" s="26">
        <v>27</v>
      </c>
      <c r="G231" s="26">
        <v>6400</v>
      </c>
      <c r="H231" s="27">
        <v>3858</v>
      </c>
    </row>
    <row r="232" spans="1:8">
      <c r="A232" s="26">
        <v>44572926</v>
      </c>
      <c r="B232" s="26">
        <v>4500</v>
      </c>
      <c r="C232" s="26" t="s">
        <v>1183</v>
      </c>
      <c r="D232" s="26" t="s">
        <v>1184</v>
      </c>
      <c r="E232" s="26" t="s">
        <v>1326</v>
      </c>
      <c r="F232" s="26">
        <v>2</v>
      </c>
      <c r="G232" s="26">
        <v>6300</v>
      </c>
      <c r="H232" s="27">
        <v>19726</v>
      </c>
    </row>
    <row r="233" spans="1:8">
      <c r="A233" s="26">
        <v>44573024</v>
      </c>
      <c r="B233" s="26">
        <v>4410</v>
      </c>
      <c r="C233" s="26" t="s">
        <v>1183</v>
      </c>
      <c r="D233" s="26" t="s">
        <v>1184</v>
      </c>
      <c r="E233" s="26" t="s">
        <v>509</v>
      </c>
      <c r="F233" s="26">
        <v>45</v>
      </c>
      <c r="G233" s="26">
        <v>6430</v>
      </c>
      <c r="H233" s="27">
        <v>2261</v>
      </c>
    </row>
    <row r="234" spans="1:8">
      <c r="A234" s="26">
        <v>44573146</v>
      </c>
      <c r="B234" s="26">
        <v>4500</v>
      </c>
      <c r="C234" s="26" t="s">
        <v>1183</v>
      </c>
      <c r="D234" s="26" t="s">
        <v>1184</v>
      </c>
      <c r="E234" s="26" t="s">
        <v>1327</v>
      </c>
      <c r="F234" s="26">
        <v>36</v>
      </c>
      <c r="G234" s="26">
        <v>6430</v>
      </c>
      <c r="H234" s="27">
        <v>14414</v>
      </c>
    </row>
    <row r="235" spans="1:8">
      <c r="A235" s="26">
        <v>44573523</v>
      </c>
      <c r="B235" s="26">
        <v>4500</v>
      </c>
      <c r="C235" s="26" t="s">
        <v>1183</v>
      </c>
      <c r="D235" s="26" t="s">
        <v>1184</v>
      </c>
      <c r="E235" s="26" t="s">
        <v>1328</v>
      </c>
      <c r="F235" s="26">
        <v>201</v>
      </c>
      <c r="G235" s="26">
        <v>6470</v>
      </c>
      <c r="H235" s="27">
        <v>3553</v>
      </c>
    </row>
    <row r="236" spans="1:8">
      <c r="A236" s="26">
        <v>44573524</v>
      </c>
      <c r="B236" s="26">
        <v>4500</v>
      </c>
      <c r="C236" s="26" t="s">
        <v>1183</v>
      </c>
      <c r="D236" s="26" t="s">
        <v>1184</v>
      </c>
      <c r="E236" s="26" t="s">
        <v>1328</v>
      </c>
      <c r="F236" s="26">
        <v>205</v>
      </c>
      <c r="G236" s="26">
        <v>6470</v>
      </c>
      <c r="H236" s="27">
        <v>3587</v>
      </c>
    </row>
    <row r="237" spans="1:8">
      <c r="A237" s="26">
        <v>44573608</v>
      </c>
      <c r="B237" s="26">
        <v>4500</v>
      </c>
      <c r="C237" s="26" t="s">
        <v>1183</v>
      </c>
      <c r="D237" s="26" t="s">
        <v>1184</v>
      </c>
      <c r="E237" s="26" t="s">
        <v>1326</v>
      </c>
      <c r="F237" s="26">
        <v>92</v>
      </c>
      <c r="G237" s="26">
        <v>6300</v>
      </c>
      <c r="H237" s="27">
        <v>3982</v>
      </c>
    </row>
    <row r="238" spans="1:8">
      <c r="A238" s="26">
        <v>44574797</v>
      </c>
      <c r="B238" s="26">
        <v>4500</v>
      </c>
      <c r="C238" s="26" t="s">
        <v>1183</v>
      </c>
      <c r="D238" s="26" t="s">
        <v>1184</v>
      </c>
      <c r="E238" s="26" t="s">
        <v>989</v>
      </c>
      <c r="F238" s="26">
        <v>41</v>
      </c>
      <c r="G238" s="26">
        <v>6470</v>
      </c>
      <c r="H238" s="27">
        <v>5822</v>
      </c>
    </row>
    <row r="239" spans="1:8">
      <c r="A239" s="26">
        <v>44575109</v>
      </c>
      <c r="B239" s="26">
        <v>1210</v>
      </c>
      <c r="C239" s="26" t="s">
        <v>1183</v>
      </c>
      <c r="D239" s="26" t="s">
        <v>1184</v>
      </c>
      <c r="E239" s="26" t="s">
        <v>1320</v>
      </c>
      <c r="F239" s="26">
        <v>80</v>
      </c>
      <c r="G239" s="26">
        <v>6300</v>
      </c>
      <c r="H239" s="27">
        <v>3386</v>
      </c>
    </row>
    <row r="240" spans="1:8">
      <c r="A240" s="26">
        <v>44575784</v>
      </c>
      <c r="B240" s="26">
        <v>1140</v>
      </c>
      <c r="C240" s="26" t="s">
        <v>1183</v>
      </c>
      <c r="D240" s="26" t="s">
        <v>1184</v>
      </c>
      <c r="E240" s="26" t="s">
        <v>1329</v>
      </c>
      <c r="F240" s="26">
        <v>25</v>
      </c>
      <c r="G240" s="26">
        <v>6440</v>
      </c>
      <c r="H240" s="27">
        <v>6362</v>
      </c>
    </row>
    <row r="241" spans="1:8">
      <c r="A241" s="26">
        <v>44576037</v>
      </c>
      <c r="B241" s="26">
        <v>4500</v>
      </c>
      <c r="C241" s="26" t="s">
        <v>1183</v>
      </c>
      <c r="D241" s="26" t="s">
        <v>1184</v>
      </c>
      <c r="E241" s="26" t="s">
        <v>1330</v>
      </c>
      <c r="F241" s="26">
        <v>32</v>
      </c>
      <c r="G241" s="26">
        <v>6470</v>
      </c>
      <c r="H241" s="27">
        <v>1881</v>
      </c>
    </row>
    <row r="242" spans="1:8">
      <c r="A242" s="26">
        <v>44577192</v>
      </c>
      <c r="B242" s="26">
        <v>4500</v>
      </c>
      <c r="C242" s="26" t="s">
        <v>1183</v>
      </c>
      <c r="D242" s="26" t="s">
        <v>1184</v>
      </c>
      <c r="E242" s="26" t="s">
        <v>1331</v>
      </c>
      <c r="F242" s="26">
        <v>1</v>
      </c>
      <c r="G242" s="26">
        <v>6400</v>
      </c>
      <c r="H242" s="27">
        <v>23947</v>
      </c>
    </row>
    <row r="243" spans="1:8">
      <c r="A243" s="26">
        <v>44577193</v>
      </c>
      <c r="B243" s="26">
        <v>4500</v>
      </c>
      <c r="C243" s="26" t="s">
        <v>1183</v>
      </c>
      <c r="D243" s="26" t="s">
        <v>1184</v>
      </c>
      <c r="E243" s="26" t="s">
        <v>1332</v>
      </c>
      <c r="F243" s="26">
        <v>18</v>
      </c>
      <c r="G243" s="26">
        <v>6400</v>
      </c>
      <c r="H243" s="27">
        <v>933</v>
      </c>
    </row>
    <row r="244" spans="1:8">
      <c r="A244" s="26">
        <v>44577194</v>
      </c>
      <c r="B244" s="26">
        <v>4500</v>
      </c>
      <c r="C244" s="26" t="s">
        <v>1183</v>
      </c>
      <c r="D244" s="26" t="s">
        <v>1184</v>
      </c>
      <c r="E244" s="26" t="s">
        <v>1332</v>
      </c>
      <c r="F244" s="26">
        <v>14</v>
      </c>
      <c r="G244" s="26">
        <v>6400</v>
      </c>
      <c r="H244" s="27">
        <v>3474</v>
      </c>
    </row>
    <row r="245" spans="1:8">
      <c r="A245" s="26">
        <v>44577195</v>
      </c>
      <c r="B245" s="26">
        <v>4500</v>
      </c>
      <c r="C245" s="26" t="s">
        <v>1183</v>
      </c>
      <c r="D245" s="26" t="s">
        <v>1184</v>
      </c>
      <c r="E245" s="26" t="s">
        <v>1332</v>
      </c>
      <c r="F245" s="26">
        <v>10</v>
      </c>
      <c r="G245" s="26">
        <v>6400</v>
      </c>
      <c r="H245" s="27">
        <v>1642</v>
      </c>
    </row>
    <row r="246" spans="1:8">
      <c r="A246" s="26">
        <v>44578185</v>
      </c>
      <c r="B246" s="26">
        <v>4463</v>
      </c>
      <c r="C246" s="26" t="s">
        <v>1183</v>
      </c>
      <c r="D246" s="26" t="s">
        <v>1187</v>
      </c>
      <c r="E246" s="26" t="s">
        <v>47</v>
      </c>
      <c r="F246" s="26">
        <v>36</v>
      </c>
      <c r="G246" s="26">
        <v>6400</v>
      </c>
      <c r="H246" s="27">
        <v>218</v>
      </c>
    </row>
    <row r="247" spans="1:8">
      <c r="A247" s="26">
        <v>44579100</v>
      </c>
      <c r="B247" s="26">
        <v>4500</v>
      </c>
      <c r="C247" s="26" t="s">
        <v>1187</v>
      </c>
      <c r="D247" s="26" t="s">
        <v>1187</v>
      </c>
      <c r="E247" s="26" t="s">
        <v>1333</v>
      </c>
      <c r="F247" s="26">
        <v>2</v>
      </c>
      <c r="G247" s="26">
        <v>6400</v>
      </c>
      <c r="H247" s="27">
        <v>0</v>
      </c>
    </row>
    <row r="248" spans="1:8">
      <c r="A248" s="26">
        <v>44590012</v>
      </c>
      <c r="B248" s="26">
        <v>4500</v>
      </c>
      <c r="C248" s="26" t="s">
        <v>1183</v>
      </c>
      <c r="D248" s="26" t="s">
        <v>1184</v>
      </c>
      <c r="E248" s="26" t="s">
        <v>1334</v>
      </c>
      <c r="F248" s="26">
        <v>62</v>
      </c>
      <c r="G248" s="26">
        <v>6400</v>
      </c>
      <c r="H248" s="27">
        <v>24793</v>
      </c>
    </row>
    <row r="249" spans="1:8">
      <c r="A249" s="26">
        <v>44590017</v>
      </c>
      <c r="B249" s="26">
        <v>4500</v>
      </c>
      <c r="C249" s="26" t="s">
        <v>1183</v>
      </c>
      <c r="D249" s="26" t="s">
        <v>1184</v>
      </c>
      <c r="E249" s="26" t="s">
        <v>1335</v>
      </c>
      <c r="F249" s="26">
        <v>7</v>
      </c>
      <c r="G249" s="26">
        <v>6400</v>
      </c>
      <c r="H249" s="27">
        <v>37056</v>
      </c>
    </row>
    <row r="250" spans="1:8">
      <c r="A250" s="26">
        <v>44590019</v>
      </c>
      <c r="B250" s="26">
        <v>4500</v>
      </c>
      <c r="C250" s="26" t="s">
        <v>1183</v>
      </c>
      <c r="D250" s="26" t="s">
        <v>1184</v>
      </c>
      <c r="E250" s="26" t="s">
        <v>1043</v>
      </c>
      <c r="F250" s="26">
        <v>18</v>
      </c>
      <c r="G250" s="26">
        <v>6400</v>
      </c>
      <c r="H250" s="27">
        <v>4929</v>
      </c>
    </row>
    <row r="251" spans="1:8">
      <c r="A251" s="26">
        <v>44590022</v>
      </c>
      <c r="B251" s="26">
        <v>4500</v>
      </c>
      <c r="C251" s="26" t="s">
        <v>1183</v>
      </c>
      <c r="D251" s="26" t="s">
        <v>1184</v>
      </c>
      <c r="E251" s="26" t="s">
        <v>539</v>
      </c>
      <c r="F251" s="26">
        <v>20</v>
      </c>
      <c r="G251" s="26">
        <v>6400</v>
      </c>
      <c r="H251" s="27">
        <v>27624</v>
      </c>
    </row>
    <row r="252" spans="1:8">
      <c r="A252" s="26">
        <v>44590023</v>
      </c>
      <c r="B252" s="26">
        <v>4500</v>
      </c>
      <c r="C252" s="26" t="s">
        <v>1183</v>
      </c>
      <c r="D252" s="26" t="s">
        <v>1184</v>
      </c>
      <c r="E252" s="26" t="s">
        <v>944</v>
      </c>
      <c r="F252" s="26">
        <v>174</v>
      </c>
      <c r="G252" s="26">
        <v>6400</v>
      </c>
      <c r="H252" s="27">
        <v>21570</v>
      </c>
    </row>
    <row r="253" spans="1:8">
      <c r="A253" s="26">
        <v>44590024</v>
      </c>
      <c r="B253" s="26">
        <v>4500</v>
      </c>
      <c r="C253" s="26" t="s">
        <v>1183</v>
      </c>
      <c r="D253" s="26" t="s">
        <v>1184</v>
      </c>
      <c r="E253" s="26" t="s">
        <v>1336</v>
      </c>
      <c r="F253" s="26">
        <v>40</v>
      </c>
      <c r="G253" s="26">
        <v>6400</v>
      </c>
      <c r="H253" s="27">
        <v>10742</v>
      </c>
    </row>
    <row r="254" spans="1:8">
      <c r="A254" s="26">
        <v>44590026</v>
      </c>
      <c r="B254" s="26">
        <v>4500</v>
      </c>
      <c r="C254" s="26" t="s">
        <v>1183</v>
      </c>
      <c r="D254" s="26" t="s">
        <v>1184</v>
      </c>
      <c r="E254" s="26" t="s">
        <v>1337</v>
      </c>
      <c r="F254" s="26">
        <v>1</v>
      </c>
      <c r="G254" s="26">
        <v>6400</v>
      </c>
      <c r="H254" s="27">
        <v>19310</v>
      </c>
    </row>
    <row r="255" spans="1:8">
      <c r="A255" s="26">
        <v>44590027</v>
      </c>
      <c r="B255" s="26">
        <v>4500</v>
      </c>
      <c r="C255" s="26" t="s">
        <v>1183</v>
      </c>
      <c r="D255" s="26" t="s">
        <v>1184</v>
      </c>
      <c r="E255" s="26" t="s">
        <v>1338</v>
      </c>
      <c r="F255" s="26">
        <v>2</v>
      </c>
      <c r="G255" s="26">
        <v>6400</v>
      </c>
      <c r="H255" s="27">
        <v>13798</v>
      </c>
    </row>
    <row r="256" spans="1:8">
      <c r="A256" s="26">
        <v>44590029</v>
      </c>
      <c r="B256" s="26">
        <v>4500</v>
      </c>
      <c r="C256" s="26" t="s">
        <v>1183</v>
      </c>
      <c r="D256" s="26" t="s">
        <v>1184</v>
      </c>
      <c r="E256" s="26" t="s">
        <v>944</v>
      </c>
      <c r="F256" s="26">
        <v>180</v>
      </c>
      <c r="G256" s="26">
        <v>6400</v>
      </c>
      <c r="H256" s="27">
        <v>14937</v>
      </c>
    </row>
    <row r="257" spans="1:8">
      <c r="A257" s="26">
        <v>44590032</v>
      </c>
      <c r="B257" s="26">
        <v>4500</v>
      </c>
      <c r="C257" s="26" t="s">
        <v>1183</v>
      </c>
      <c r="D257" s="26" t="s">
        <v>1184</v>
      </c>
      <c r="E257" s="26" t="s">
        <v>1339</v>
      </c>
      <c r="F257" s="26">
        <v>35</v>
      </c>
      <c r="G257" s="26">
        <v>6400</v>
      </c>
      <c r="H257" s="27">
        <v>34740</v>
      </c>
    </row>
    <row r="258" spans="1:8">
      <c r="A258" s="26">
        <v>44590033</v>
      </c>
      <c r="B258" s="26">
        <v>4500</v>
      </c>
      <c r="C258" s="26" t="s">
        <v>1183</v>
      </c>
      <c r="D258" s="26" t="s">
        <v>1184</v>
      </c>
      <c r="E258" s="26" t="s">
        <v>35</v>
      </c>
      <c r="F258" s="26">
        <v>0</v>
      </c>
      <c r="G258" s="26">
        <v>6400</v>
      </c>
      <c r="H258" s="27">
        <v>31498</v>
      </c>
    </row>
    <row r="259" spans="1:8">
      <c r="A259" s="26">
        <v>44590034</v>
      </c>
      <c r="B259" s="26">
        <v>4500</v>
      </c>
      <c r="C259" s="26" t="s">
        <v>1183</v>
      </c>
      <c r="D259" s="26" t="s">
        <v>1184</v>
      </c>
      <c r="E259" s="26" t="s">
        <v>1340</v>
      </c>
      <c r="F259" s="26">
        <v>34</v>
      </c>
      <c r="G259" s="26">
        <v>6400</v>
      </c>
      <c r="H259" s="27">
        <v>30031</v>
      </c>
    </row>
    <row r="260" spans="1:8">
      <c r="A260" s="26">
        <v>44590035</v>
      </c>
      <c r="B260" s="26">
        <v>4500</v>
      </c>
      <c r="C260" s="26" t="s">
        <v>1183</v>
      </c>
      <c r="D260" s="26" t="s">
        <v>1184</v>
      </c>
      <c r="E260" s="26" t="s">
        <v>1341</v>
      </c>
      <c r="F260" s="26">
        <v>6</v>
      </c>
      <c r="G260" s="26">
        <v>6400</v>
      </c>
      <c r="H260" s="27">
        <v>24639</v>
      </c>
    </row>
    <row r="261" spans="1:8">
      <c r="A261" s="26">
        <v>44590036</v>
      </c>
      <c r="B261" s="26">
        <v>4500</v>
      </c>
      <c r="C261" s="26" t="s">
        <v>1183</v>
      </c>
      <c r="D261" s="26" t="s">
        <v>1184</v>
      </c>
      <c r="E261" s="26" t="s">
        <v>1341</v>
      </c>
      <c r="F261" s="26">
        <v>84</v>
      </c>
      <c r="G261" s="26">
        <v>6400</v>
      </c>
      <c r="H261" s="27">
        <v>19913</v>
      </c>
    </row>
    <row r="262" spans="1:8">
      <c r="A262" s="26">
        <v>44590037</v>
      </c>
      <c r="B262" s="26">
        <v>4500</v>
      </c>
      <c r="C262" s="26" t="s">
        <v>1183</v>
      </c>
      <c r="D262" s="26" t="s">
        <v>1184</v>
      </c>
      <c r="E262" s="26" t="s">
        <v>251</v>
      </c>
      <c r="F262" s="26">
        <v>106</v>
      </c>
      <c r="G262" s="26">
        <v>6400</v>
      </c>
      <c r="H262" s="27">
        <v>13757</v>
      </c>
    </row>
    <row r="263" spans="1:8">
      <c r="A263" s="26">
        <v>44590038</v>
      </c>
      <c r="B263" s="26">
        <v>4500</v>
      </c>
      <c r="C263" s="26" t="s">
        <v>1183</v>
      </c>
      <c r="D263" s="26" t="s">
        <v>1184</v>
      </c>
      <c r="E263" s="26" t="s">
        <v>1045</v>
      </c>
      <c r="F263" s="26">
        <v>5</v>
      </c>
      <c r="G263" s="26">
        <v>6400</v>
      </c>
      <c r="H263" s="27">
        <v>8308</v>
      </c>
    </row>
    <row r="264" spans="1:8">
      <c r="A264" s="26">
        <v>44590062</v>
      </c>
      <c r="B264" s="26">
        <v>4500</v>
      </c>
      <c r="C264" s="26" t="s">
        <v>1183</v>
      </c>
      <c r="D264" s="26" t="s">
        <v>1184</v>
      </c>
      <c r="E264" s="26" t="s">
        <v>1339</v>
      </c>
      <c r="F264" s="26">
        <v>4</v>
      </c>
      <c r="G264" s="26">
        <v>6400</v>
      </c>
      <c r="H264" s="27">
        <v>23639</v>
      </c>
    </row>
    <row r="265" spans="1:8">
      <c r="A265" s="26">
        <v>44590063</v>
      </c>
      <c r="B265" s="26">
        <v>4500</v>
      </c>
      <c r="C265" s="26" t="s">
        <v>1183</v>
      </c>
      <c r="D265" s="26" t="s">
        <v>1184</v>
      </c>
      <c r="E265" s="26" t="s">
        <v>1054</v>
      </c>
      <c r="F265" s="26">
        <v>4</v>
      </c>
      <c r="G265" s="26">
        <v>6400</v>
      </c>
      <c r="H265" s="27">
        <v>11832</v>
      </c>
    </row>
    <row r="266" spans="1:8">
      <c r="A266" s="26">
        <v>44590064</v>
      </c>
      <c r="B266" s="26">
        <v>4500</v>
      </c>
      <c r="C266" s="26" t="s">
        <v>1183</v>
      </c>
      <c r="D266" s="26" t="s">
        <v>1184</v>
      </c>
      <c r="E266" s="26" t="s">
        <v>1025</v>
      </c>
      <c r="F266" s="26">
        <v>2</v>
      </c>
      <c r="G266" s="26">
        <v>6400</v>
      </c>
      <c r="H266" s="27">
        <v>16102</v>
      </c>
    </row>
    <row r="267" spans="1:8">
      <c r="A267" s="26">
        <v>44590065</v>
      </c>
      <c r="B267" s="26">
        <v>4500</v>
      </c>
      <c r="C267" s="26" t="s">
        <v>1183</v>
      </c>
      <c r="D267" s="26" t="s">
        <v>1184</v>
      </c>
      <c r="E267" s="26" t="s">
        <v>944</v>
      </c>
      <c r="F267" s="26">
        <v>200</v>
      </c>
      <c r="G267" s="26">
        <v>6400</v>
      </c>
      <c r="H267" s="27">
        <v>22061</v>
      </c>
    </row>
    <row r="268" spans="1:8">
      <c r="A268" s="26">
        <v>44590067</v>
      </c>
      <c r="B268" s="26">
        <v>4500</v>
      </c>
      <c r="C268" s="26" t="s">
        <v>1183</v>
      </c>
      <c r="D268" s="26" t="s">
        <v>1184</v>
      </c>
      <c r="E268" s="26" t="s">
        <v>1025</v>
      </c>
      <c r="F268" s="26">
        <v>64</v>
      </c>
      <c r="G268" s="26">
        <v>6400</v>
      </c>
      <c r="H268" s="27">
        <v>16418</v>
      </c>
    </row>
    <row r="269" spans="1:8">
      <c r="A269" s="26">
        <v>44590068</v>
      </c>
      <c r="B269" s="26">
        <v>4500</v>
      </c>
      <c r="C269" s="26" t="s">
        <v>1183</v>
      </c>
      <c r="D269" s="26" t="s">
        <v>1184</v>
      </c>
      <c r="E269" s="26" t="s">
        <v>1049</v>
      </c>
      <c r="F269" s="26">
        <v>64</v>
      </c>
      <c r="G269" s="26">
        <v>6400</v>
      </c>
      <c r="H269" s="27">
        <v>26419</v>
      </c>
    </row>
    <row r="270" spans="1:8">
      <c r="A270" s="26">
        <v>44590069</v>
      </c>
      <c r="B270" s="26">
        <v>4500</v>
      </c>
      <c r="C270" s="26" t="s">
        <v>1183</v>
      </c>
      <c r="D270" s="26" t="s">
        <v>1184</v>
      </c>
      <c r="E270" s="26" t="s">
        <v>1049</v>
      </c>
      <c r="F270" s="26">
        <v>90</v>
      </c>
      <c r="G270" s="26">
        <v>6400</v>
      </c>
      <c r="H270" s="27">
        <v>37155</v>
      </c>
    </row>
    <row r="271" spans="1:8">
      <c r="A271" s="26">
        <v>44590073</v>
      </c>
      <c r="B271" s="26">
        <v>4500</v>
      </c>
      <c r="C271" s="26" t="s">
        <v>1183</v>
      </c>
      <c r="D271" s="26" t="s">
        <v>1184</v>
      </c>
      <c r="E271" s="26" t="s">
        <v>1342</v>
      </c>
      <c r="F271" s="26">
        <v>0</v>
      </c>
      <c r="G271" s="26">
        <v>6400</v>
      </c>
      <c r="H271" s="27">
        <v>14677</v>
      </c>
    </row>
    <row r="272" spans="1:8">
      <c r="A272" s="26">
        <v>44590101</v>
      </c>
      <c r="B272" s="26">
        <v>4500</v>
      </c>
      <c r="C272" s="26" t="s">
        <v>1183</v>
      </c>
      <c r="D272" s="26" t="s">
        <v>1184</v>
      </c>
      <c r="E272" s="26" t="s">
        <v>1343</v>
      </c>
      <c r="F272" s="26">
        <v>1</v>
      </c>
      <c r="G272" s="26">
        <v>6400</v>
      </c>
      <c r="H272" s="27">
        <v>54603</v>
      </c>
    </row>
    <row r="273" spans="1:8">
      <c r="A273" s="26">
        <v>44590102</v>
      </c>
      <c r="B273" s="26">
        <v>4500</v>
      </c>
      <c r="C273" s="26" t="s">
        <v>1183</v>
      </c>
      <c r="D273" s="26" t="s">
        <v>1184</v>
      </c>
      <c r="E273" s="26" t="s">
        <v>146</v>
      </c>
      <c r="F273" s="26">
        <v>15</v>
      </c>
      <c r="G273" s="26">
        <v>6400</v>
      </c>
      <c r="H273" s="27">
        <v>10574</v>
      </c>
    </row>
    <row r="274" spans="1:8">
      <c r="A274" s="26">
        <v>44590103</v>
      </c>
      <c r="B274" s="26">
        <v>4500</v>
      </c>
      <c r="C274" s="26" t="s">
        <v>1183</v>
      </c>
      <c r="D274" s="26" t="s">
        <v>1184</v>
      </c>
      <c r="E274" s="26" t="s">
        <v>1344</v>
      </c>
      <c r="F274" s="26">
        <v>3</v>
      </c>
      <c r="G274" s="26">
        <v>6400</v>
      </c>
      <c r="H274" s="27">
        <v>3523</v>
      </c>
    </row>
    <row r="275" spans="1:8">
      <c r="A275" s="26">
        <v>44590104</v>
      </c>
      <c r="B275" s="26">
        <v>4500</v>
      </c>
      <c r="C275" s="26" t="s">
        <v>1183</v>
      </c>
      <c r="D275" s="26" t="s">
        <v>1184</v>
      </c>
      <c r="E275" s="26" t="s">
        <v>1344</v>
      </c>
      <c r="F275" s="26">
        <v>27</v>
      </c>
      <c r="G275" s="26">
        <v>6400</v>
      </c>
      <c r="H275" s="27">
        <v>12967</v>
      </c>
    </row>
    <row r="276" spans="1:8">
      <c r="A276" s="26">
        <v>44590105</v>
      </c>
      <c r="B276" s="26">
        <v>4500</v>
      </c>
      <c r="C276" s="26" t="s">
        <v>1183</v>
      </c>
      <c r="D276" s="26" t="s">
        <v>1184</v>
      </c>
      <c r="E276" s="26" t="s">
        <v>144</v>
      </c>
      <c r="F276" s="26">
        <v>40</v>
      </c>
      <c r="G276" s="26">
        <v>6400</v>
      </c>
      <c r="H276" s="27">
        <v>4811</v>
      </c>
    </row>
    <row r="277" spans="1:8">
      <c r="A277" s="26">
        <v>44590106</v>
      </c>
      <c r="B277" s="26">
        <v>4500</v>
      </c>
      <c r="C277" s="26" t="s">
        <v>1183</v>
      </c>
      <c r="D277" s="26" t="s">
        <v>1184</v>
      </c>
      <c r="E277" s="26" t="s">
        <v>1345</v>
      </c>
      <c r="F277" s="26">
        <v>2</v>
      </c>
      <c r="G277" s="26">
        <v>6400</v>
      </c>
      <c r="H277" s="27">
        <v>9661</v>
      </c>
    </row>
    <row r="278" spans="1:8">
      <c r="A278" s="26">
        <v>44590107</v>
      </c>
      <c r="B278" s="26">
        <v>4500</v>
      </c>
      <c r="C278" s="26" t="s">
        <v>1183</v>
      </c>
      <c r="D278" s="26" t="s">
        <v>1184</v>
      </c>
      <c r="E278" s="26" t="s">
        <v>1345</v>
      </c>
      <c r="F278" s="26">
        <v>44</v>
      </c>
      <c r="G278" s="26">
        <v>6400</v>
      </c>
      <c r="H278" s="27">
        <v>8351</v>
      </c>
    </row>
    <row r="279" spans="1:8">
      <c r="A279" s="26">
        <v>44590111</v>
      </c>
      <c r="B279" s="26">
        <v>4500</v>
      </c>
      <c r="C279" s="26" t="s">
        <v>1183</v>
      </c>
      <c r="D279" s="26" t="s">
        <v>1184</v>
      </c>
      <c r="E279" s="26" t="s">
        <v>69</v>
      </c>
      <c r="F279" s="26">
        <v>7</v>
      </c>
      <c r="G279" s="26">
        <v>6400</v>
      </c>
      <c r="H279" s="27">
        <v>16804</v>
      </c>
    </row>
    <row r="280" spans="1:8">
      <c r="A280" s="26">
        <v>44590121</v>
      </c>
      <c r="B280" s="26">
        <v>4500</v>
      </c>
      <c r="C280" s="26" t="s">
        <v>1183</v>
      </c>
      <c r="D280" s="26" t="s">
        <v>1184</v>
      </c>
      <c r="E280" s="26" t="s">
        <v>1261</v>
      </c>
      <c r="F280" s="26">
        <v>19</v>
      </c>
      <c r="G280" s="26">
        <v>6400</v>
      </c>
      <c r="H280" s="27">
        <v>7900</v>
      </c>
    </row>
    <row r="281" spans="1:8">
      <c r="A281" s="26">
        <v>44590122</v>
      </c>
      <c r="B281" s="26">
        <v>4500</v>
      </c>
      <c r="C281" s="26" t="s">
        <v>1183</v>
      </c>
      <c r="D281" s="26" t="s">
        <v>1184</v>
      </c>
      <c r="E281" s="26" t="s">
        <v>39</v>
      </c>
      <c r="F281" s="26">
        <v>5</v>
      </c>
      <c r="G281" s="26">
        <v>6400</v>
      </c>
      <c r="H281" s="27">
        <v>23527</v>
      </c>
    </row>
    <row r="282" spans="1:8">
      <c r="A282" s="26">
        <v>44590123</v>
      </c>
      <c r="B282" s="26">
        <v>4500</v>
      </c>
      <c r="C282" s="26" t="s">
        <v>1183</v>
      </c>
      <c r="D282" s="26" t="s">
        <v>1184</v>
      </c>
      <c r="E282" s="26" t="s">
        <v>944</v>
      </c>
      <c r="F282" s="26">
        <v>151</v>
      </c>
      <c r="G282" s="26">
        <v>6400</v>
      </c>
      <c r="H282" s="27">
        <v>12100</v>
      </c>
    </row>
    <row r="283" spans="1:8">
      <c r="A283" s="26">
        <v>44590124</v>
      </c>
      <c r="B283" s="26">
        <v>4500</v>
      </c>
      <c r="C283" s="26" t="s">
        <v>1183</v>
      </c>
      <c r="D283" s="26" t="s">
        <v>1184</v>
      </c>
      <c r="E283" s="26" t="s">
        <v>1346</v>
      </c>
      <c r="F283" s="26">
        <v>25</v>
      </c>
      <c r="G283" s="26">
        <v>6400</v>
      </c>
      <c r="H283" s="27">
        <v>9558</v>
      </c>
    </row>
    <row r="284" spans="1:8">
      <c r="A284" s="26">
        <v>44590125</v>
      </c>
      <c r="B284" s="26">
        <v>4500</v>
      </c>
      <c r="C284" s="26" t="s">
        <v>1183</v>
      </c>
      <c r="D284" s="26" t="s">
        <v>1184</v>
      </c>
      <c r="E284" s="26" t="s">
        <v>1347</v>
      </c>
      <c r="F284" s="26">
        <v>43</v>
      </c>
      <c r="G284" s="26">
        <v>6400</v>
      </c>
      <c r="H284" s="27">
        <v>9643</v>
      </c>
    </row>
    <row r="285" spans="1:8">
      <c r="A285" s="26">
        <v>44590126</v>
      </c>
      <c r="B285" s="26">
        <v>4500</v>
      </c>
      <c r="C285" s="26" t="s">
        <v>1183</v>
      </c>
      <c r="D285" s="26" t="s">
        <v>1184</v>
      </c>
      <c r="E285" s="26" t="s">
        <v>1060</v>
      </c>
      <c r="F285" s="26">
        <v>23</v>
      </c>
      <c r="G285" s="26">
        <v>6400</v>
      </c>
      <c r="H285" s="27">
        <v>5559</v>
      </c>
    </row>
    <row r="286" spans="1:8">
      <c r="A286" s="26">
        <v>44590127</v>
      </c>
      <c r="B286" s="26">
        <v>4500</v>
      </c>
      <c r="C286" s="26" t="s">
        <v>1183</v>
      </c>
      <c r="D286" s="26" t="s">
        <v>1184</v>
      </c>
      <c r="E286" s="26" t="s">
        <v>1347</v>
      </c>
      <c r="F286" s="26">
        <v>75</v>
      </c>
      <c r="G286" s="26">
        <v>6400</v>
      </c>
      <c r="H286" s="27">
        <v>14769</v>
      </c>
    </row>
    <row r="287" spans="1:8">
      <c r="A287" s="26">
        <v>44590128</v>
      </c>
      <c r="B287" s="26">
        <v>4500</v>
      </c>
      <c r="C287" s="26" t="s">
        <v>1183</v>
      </c>
      <c r="D287" s="26" t="s">
        <v>1184</v>
      </c>
      <c r="E287" s="26" t="s">
        <v>1328</v>
      </c>
      <c r="F287" s="26">
        <v>61</v>
      </c>
      <c r="G287" s="26">
        <v>6400</v>
      </c>
      <c r="H287" s="27">
        <v>29727</v>
      </c>
    </row>
    <row r="288" spans="1:8">
      <c r="A288" s="26">
        <v>44590129</v>
      </c>
      <c r="B288" s="26">
        <v>4500</v>
      </c>
      <c r="C288" s="26" t="s">
        <v>1183</v>
      </c>
      <c r="D288" s="26" t="s">
        <v>1184</v>
      </c>
      <c r="E288" s="26" t="s">
        <v>1328</v>
      </c>
      <c r="F288" s="26" t="s">
        <v>1187</v>
      </c>
      <c r="G288" s="26">
        <v>6400</v>
      </c>
      <c r="H288" s="27">
        <v>18100</v>
      </c>
    </row>
    <row r="289" spans="1:8">
      <c r="A289" s="26">
        <v>44590131</v>
      </c>
      <c r="B289" s="26">
        <v>4500</v>
      </c>
      <c r="C289" s="26" t="s">
        <v>1183</v>
      </c>
      <c r="D289" s="26" t="s">
        <v>1184</v>
      </c>
      <c r="E289" s="26" t="s">
        <v>539</v>
      </c>
      <c r="F289" s="26">
        <v>41</v>
      </c>
      <c r="G289" s="26">
        <v>6400</v>
      </c>
      <c r="H289" s="27">
        <v>12955</v>
      </c>
    </row>
    <row r="290" spans="1:8">
      <c r="A290" s="26">
        <v>44590132</v>
      </c>
      <c r="B290" s="26">
        <v>4500</v>
      </c>
      <c r="C290" s="26" t="s">
        <v>1183</v>
      </c>
      <c r="D290" s="26" t="s">
        <v>1184</v>
      </c>
      <c r="E290" s="26" t="s">
        <v>310</v>
      </c>
      <c r="F290" s="26">
        <v>42</v>
      </c>
      <c r="G290" s="26">
        <v>6400</v>
      </c>
      <c r="H290" s="27">
        <v>20505</v>
      </c>
    </row>
    <row r="291" spans="1:8">
      <c r="A291" s="26">
        <v>44590133</v>
      </c>
      <c r="B291" s="26">
        <v>4500</v>
      </c>
      <c r="C291" s="26" t="s">
        <v>1183</v>
      </c>
      <c r="D291" s="26" t="s">
        <v>1184</v>
      </c>
      <c r="E291" s="26" t="s">
        <v>595</v>
      </c>
      <c r="F291" s="26">
        <v>1</v>
      </c>
      <c r="G291" s="26">
        <v>6400</v>
      </c>
      <c r="H291" s="27">
        <v>23726</v>
      </c>
    </row>
    <row r="292" spans="1:8">
      <c r="A292" s="26">
        <v>44590134</v>
      </c>
      <c r="B292" s="26">
        <v>4500</v>
      </c>
      <c r="C292" s="26" t="s">
        <v>1183</v>
      </c>
      <c r="D292" s="26" t="s">
        <v>1184</v>
      </c>
      <c r="E292" s="26" t="s">
        <v>1348</v>
      </c>
      <c r="F292" s="26">
        <v>39</v>
      </c>
      <c r="G292" s="26">
        <v>6400</v>
      </c>
      <c r="H292" s="27">
        <v>27154</v>
      </c>
    </row>
    <row r="293" spans="1:8">
      <c r="A293" s="26">
        <v>44590135</v>
      </c>
      <c r="B293" s="26">
        <v>4500</v>
      </c>
      <c r="C293" s="26" t="s">
        <v>1183</v>
      </c>
      <c r="D293" s="26" t="s">
        <v>1184</v>
      </c>
      <c r="E293" s="26" t="s">
        <v>1040</v>
      </c>
      <c r="F293" s="26">
        <v>98</v>
      </c>
      <c r="G293" s="26">
        <v>6400</v>
      </c>
      <c r="H293" s="27">
        <v>17454</v>
      </c>
    </row>
    <row r="294" spans="1:8">
      <c r="A294" s="26">
        <v>44590136</v>
      </c>
      <c r="B294" s="26">
        <v>4500</v>
      </c>
      <c r="C294" s="26" t="s">
        <v>1183</v>
      </c>
      <c r="D294" s="26" t="s">
        <v>1184</v>
      </c>
      <c r="E294" s="26" t="s">
        <v>1018</v>
      </c>
      <c r="F294" s="26">
        <v>6</v>
      </c>
      <c r="G294" s="26">
        <v>6400</v>
      </c>
      <c r="H294" s="27">
        <v>22578</v>
      </c>
    </row>
    <row r="295" spans="1:8">
      <c r="A295" s="26">
        <v>44590137</v>
      </c>
      <c r="B295" s="26">
        <v>4500</v>
      </c>
      <c r="C295" s="26" t="s">
        <v>1183</v>
      </c>
      <c r="D295" s="26" t="s">
        <v>1184</v>
      </c>
      <c r="E295" s="26" t="s">
        <v>1040</v>
      </c>
      <c r="F295" s="26">
        <v>24</v>
      </c>
      <c r="G295" s="26">
        <v>6400</v>
      </c>
      <c r="H295" s="27">
        <v>23310</v>
      </c>
    </row>
    <row r="296" spans="1:8">
      <c r="A296" s="26">
        <v>44590138</v>
      </c>
      <c r="B296" s="26">
        <v>4500</v>
      </c>
      <c r="C296" s="26" t="s">
        <v>1183</v>
      </c>
      <c r="D296" s="26" t="s">
        <v>1184</v>
      </c>
      <c r="E296" s="26" t="s">
        <v>1022</v>
      </c>
      <c r="F296" s="26">
        <v>20</v>
      </c>
      <c r="G296" s="26">
        <v>6400</v>
      </c>
      <c r="H296" s="27">
        <v>14038</v>
      </c>
    </row>
    <row r="297" spans="1:8">
      <c r="A297" s="26">
        <v>44590139</v>
      </c>
      <c r="B297" s="26">
        <v>4500</v>
      </c>
      <c r="C297" s="26" t="s">
        <v>1183</v>
      </c>
      <c r="D297" s="26" t="s">
        <v>1184</v>
      </c>
      <c r="E297" s="26" t="s">
        <v>1349</v>
      </c>
      <c r="F297" s="26">
        <v>2</v>
      </c>
      <c r="G297" s="26">
        <v>6400</v>
      </c>
      <c r="H297" s="27">
        <v>12124</v>
      </c>
    </row>
    <row r="298" spans="1:8">
      <c r="A298" s="26">
        <v>44590150</v>
      </c>
      <c r="B298" s="26">
        <v>4500</v>
      </c>
      <c r="C298" s="26" t="s">
        <v>1183</v>
      </c>
      <c r="D298" s="26" t="s">
        <v>1184</v>
      </c>
      <c r="E298" s="26" t="s">
        <v>1350</v>
      </c>
      <c r="F298" s="26">
        <v>2</v>
      </c>
      <c r="G298" s="26">
        <v>6400</v>
      </c>
      <c r="H298" s="27">
        <v>18030</v>
      </c>
    </row>
    <row r="299" spans="1:8">
      <c r="A299" s="26">
        <v>44590210</v>
      </c>
      <c r="B299" s="26">
        <v>4500</v>
      </c>
      <c r="C299" s="26" t="s">
        <v>1183</v>
      </c>
      <c r="D299" s="26" t="s">
        <v>1184</v>
      </c>
      <c r="E299" s="26" t="s">
        <v>1054</v>
      </c>
      <c r="F299" s="26">
        <v>104</v>
      </c>
      <c r="G299" s="26">
        <v>6400</v>
      </c>
      <c r="H299" s="27">
        <v>18137</v>
      </c>
    </row>
    <row r="300" spans="1:8">
      <c r="A300" s="26">
        <v>44590213</v>
      </c>
      <c r="B300" s="26">
        <v>4500</v>
      </c>
      <c r="C300" s="26" t="s">
        <v>1183</v>
      </c>
      <c r="D300" s="26" t="s">
        <v>1184</v>
      </c>
      <c r="E300" s="26" t="s">
        <v>1351</v>
      </c>
      <c r="F300" s="26">
        <v>22</v>
      </c>
      <c r="G300" s="26">
        <v>6400</v>
      </c>
      <c r="H300" s="27">
        <v>11004</v>
      </c>
    </row>
    <row r="301" spans="1:8">
      <c r="A301" s="26">
        <v>44590610</v>
      </c>
      <c r="B301" s="26">
        <v>4500</v>
      </c>
      <c r="C301" s="26" t="s">
        <v>1183</v>
      </c>
      <c r="D301" s="26" t="s">
        <v>1184</v>
      </c>
      <c r="E301" s="26" t="s">
        <v>1352</v>
      </c>
      <c r="F301" s="26">
        <v>0</v>
      </c>
      <c r="G301" s="26">
        <v>6400</v>
      </c>
      <c r="H301" s="27">
        <v>16733</v>
      </c>
    </row>
    <row r="302" spans="1:8">
      <c r="A302" s="26">
        <v>44590611</v>
      </c>
      <c r="B302" s="26">
        <v>4500</v>
      </c>
      <c r="C302" s="26" t="s">
        <v>1183</v>
      </c>
      <c r="D302" s="26" t="s">
        <v>1184</v>
      </c>
      <c r="E302" s="26" t="s">
        <v>1352</v>
      </c>
      <c r="F302" s="26">
        <v>999</v>
      </c>
      <c r="G302" s="26">
        <v>6400</v>
      </c>
      <c r="H302" s="27">
        <v>20586</v>
      </c>
    </row>
    <row r="303" spans="1:8">
      <c r="A303" s="26">
        <v>44590614</v>
      </c>
      <c r="B303" s="26">
        <v>4500</v>
      </c>
      <c r="C303" s="26" t="s">
        <v>1183</v>
      </c>
      <c r="D303" s="26" t="s">
        <v>1184</v>
      </c>
      <c r="E303" s="26" t="s">
        <v>1353</v>
      </c>
      <c r="F303" s="26">
        <v>9</v>
      </c>
      <c r="G303" s="26">
        <v>6400</v>
      </c>
      <c r="H303" s="27">
        <v>12412</v>
      </c>
    </row>
    <row r="304" spans="1:8">
      <c r="A304" s="26">
        <v>44590615</v>
      </c>
      <c r="B304" s="26">
        <v>4500</v>
      </c>
      <c r="C304" s="26" t="s">
        <v>1183</v>
      </c>
      <c r="D304" s="26" t="s">
        <v>1184</v>
      </c>
      <c r="E304" s="26" t="s">
        <v>47</v>
      </c>
      <c r="F304" s="26">
        <v>0</v>
      </c>
      <c r="G304" s="26">
        <v>6400</v>
      </c>
      <c r="H304" s="27">
        <v>23290</v>
      </c>
    </row>
    <row r="305" spans="1:8">
      <c r="A305" s="26">
        <v>44590616</v>
      </c>
      <c r="B305" s="26">
        <v>4500</v>
      </c>
      <c r="C305" s="26" t="s">
        <v>1183</v>
      </c>
      <c r="D305" s="26" t="s">
        <v>1184</v>
      </c>
      <c r="E305" s="26" t="s">
        <v>1354</v>
      </c>
      <c r="F305" s="26">
        <v>2</v>
      </c>
      <c r="G305" s="26">
        <v>6400</v>
      </c>
      <c r="H305" s="27">
        <v>15097</v>
      </c>
    </row>
    <row r="306" spans="1:8">
      <c r="A306" s="26">
        <v>44590617</v>
      </c>
      <c r="B306" s="26">
        <v>4500</v>
      </c>
      <c r="C306" s="26" t="s">
        <v>1183</v>
      </c>
      <c r="D306" s="26" t="s">
        <v>1184</v>
      </c>
      <c r="E306" s="26" t="s">
        <v>1355</v>
      </c>
      <c r="F306" s="26">
        <v>30</v>
      </c>
      <c r="G306" s="26">
        <v>6400</v>
      </c>
      <c r="H306" s="27">
        <v>7062</v>
      </c>
    </row>
    <row r="307" spans="1:8">
      <c r="A307" s="26">
        <v>44591001</v>
      </c>
      <c r="B307" s="26">
        <v>4500</v>
      </c>
      <c r="C307" s="26" t="s">
        <v>1183</v>
      </c>
      <c r="D307" s="26" t="s">
        <v>1184</v>
      </c>
      <c r="E307" s="26" t="s">
        <v>1356</v>
      </c>
      <c r="F307" s="26">
        <v>0</v>
      </c>
      <c r="G307" s="26">
        <v>6400</v>
      </c>
      <c r="H307" s="27">
        <v>9348</v>
      </c>
    </row>
    <row r="308" spans="1:8">
      <c r="A308" s="26">
        <v>44591002</v>
      </c>
      <c r="B308" s="26">
        <v>4500</v>
      </c>
      <c r="C308" s="26" t="s">
        <v>1183</v>
      </c>
      <c r="D308" s="26" t="s">
        <v>1184</v>
      </c>
      <c r="E308" s="26" t="s">
        <v>1049</v>
      </c>
      <c r="F308" s="26">
        <v>10</v>
      </c>
      <c r="G308" s="26">
        <v>6400</v>
      </c>
      <c r="H308" s="27">
        <v>9541</v>
      </c>
    </row>
    <row r="309" spans="1:8">
      <c r="A309" s="26">
        <v>44591003</v>
      </c>
      <c r="B309" s="26">
        <v>4500</v>
      </c>
      <c r="C309" s="26" t="s">
        <v>1183</v>
      </c>
      <c r="D309" s="26" t="s">
        <v>1184</v>
      </c>
      <c r="E309" s="26" t="s">
        <v>1352</v>
      </c>
      <c r="F309" s="26">
        <v>0</v>
      </c>
      <c r="G309" s="26">
        <v>6400</v>
      </c>
      <c r="H309" s="27">
        <v>8121</v>
      </c>
    </row>
    <row r="310" spans="1:8">
      <c r="A310" s="26">
        <v>44591004</v>
      </c>
      <c r="B310" s="26">
        <v>4500</v>
      </c>
      <c r="C310" s="26" t="s">
        <v>1183</v>
      </c>
      <c r="D310" s="26" t="s">
        <v>1184</v>
      </c>
      <c r="E310" s="26" t="s">
        <v>1040</v>
      </c>
      <c r="F310" s="26" t="s">
        <v>1187</v>
      </c>
      <c r="G310" s="26">
        <v>6400</v>
      </c>
      <c r="H310" s="27">
        <v>7383</v>
      </c>
    </row>
    <row r="311" spans="1:8">
      <c r="A311" s="25"/>
      <c r="B311" s="25"/>
      <c r="C311" s="25"/>
      <c r="D311" s="25"/>
      <c r="E311" s="25"/>
      <c r="F311" s="25"/>
      <c r="G311" s="25"/>
      <c r="H311" s="28">
        <f>SUM(H2:H310)</f>
        <v>4258320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2" max="2" width="14.5703125" customWidth="1"/>
  </cols>
  <sheetData>
    <row r="1" spans="1:4">
      <c r="C1" s="1"/>
    </row>
    <row r="2" spans="1:4">
      <c r="C2" s="1"/>
    </row>
    <row r="3" spans="1:4">
      <c r="B3" t="s">
        <v>1362</v>
      </c>
      <c r="C3">
        <v>2011</v>
      </c>
    </row>
    <row r="5" spans="1:4">
      <c r="A5" t="s">
        <v>1359</v>
      </c>
      <c r="B5" s="1">
        <v>298157</v>
      </c>
      <c r="C5" t="s">
        <v>1367</v>
      </c>
    </row>
    <row r="6" spans="1:4">
      <c r="A6" t="s">
        <v>1360</v>
      </c>
      <c r="B6" s="1">
        <v>3501</v>
      </c>
      <c r="C6" t="s">
        <v>1367</v>
      </c>
    </row>
    <row r="7" spans="1:4">
      <c r="A7" t="s">
        <v>1361</v>
      </c>
      <c r="B7" s="1">
        <v>32424</v>
      </c>
      <c r="C7" t="s">
        <v>1367</v>
      </c>
      <c r="D7" s="1"/>
    </row>
    <row r="8" spans="1:4">
      <c r="A8" t="s">
        <v>1002</v>
      </c>
      <c r="B8" s="1">
        <f>SUM(B5:B7)</f>
        <v>334082</v>
      </c>
      <c r="C8" t="s">
        <v>1367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E6"/>
    </sheetView>
  </sheetViews>
  <sheetFormatPr defaultRowHeight="15"/>
  <cols>
    <col min="1" max="1" width="19.85546875" customWidth="1"/>
  </cols>
  <sheetData>
    <row r="1" spans="1:5">
      <c r="B1" t="s">
        <v>1366</v>
      </c>
      <c r="C1" t="s">
        <v>1359</v>
      </c>
    </row>
    <row r="2" spans="1:5">
      <c r="A2" t="s">
        <v>1365</v>
      </c>
      <c r="B2" s="35">
        <v>26605</v>
      </c>
      <c r="C2" s="35">
        <v>80914</v>
      </c>
      <c r="D2" t="s">
        <v>1367</v>
      </c>
    </row>
    <row r="3" spans="1:5">
      <c r="A3" t="s">
        <v>1370</v>
      </c>
      <c r="B3" s="29">
        <v>22205</v>
      </c>
      <c r="C3" s="29">
        <v>53266</v>
      </c>
      <c r="D3" t="s">
        <v>1367</v>
      </c>
    </row>
    <row r="4" spans="1:5">
      <c r="A4" t="s">
        <v>1381</v>
      </c>
      <c r="B4" s="1">
        <v>6265</v>
      </c>
      <c r="C4" s="1">
        <v>22952</v>
      </c>
    </row>
    <row r="5" spans="1:5">
      <c r="A5" t="s">
        <v>1380</v>
      </c>
      <c r="B5" s="1">
        <v>1452</v>
      </c>
      <c r="C5" s="1">
        <v>5926</v>
      </c>
    </row>
    <row r="6" spans="1:5">
      <c r="B6" s="29">
        <f>SUM(B2:B5)</f>
        <v>56527</v>
      </c>
      <c r="C6" s="29">
        <f>SUM(C2:C5)</f>
        <v>163058</v>
      </c>
      <c r="E6" s="29">
        <f>SUM(B6:D6)</f>
        <v>219585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opLeftCell="A15" workbookViewId="0">
      <selection activeCell="H24" sqref="H24"/>
    </sheetView>
  </sheetViews>
  <sheetFormatPr defaultRowHeight="15"/>
  <cols>
    <col min="1" max="1" width="28.85546875" customWidth="1"/>
    <col min="8" max="8" width="9.140625" style="34"/>
  </cols>
  <sheetData>
    <row r="1" spans="1:9">
      <c r="A1" s="7" t="s">
        <v>1109</v>
      </c>
      <c r="B1" s="7" t="s">
        <v>509</v>
      </c>
      <c r="C1" s="8">
        <v>6</v>
      </c>
      <c r="D1" s="9">
        <v>6310</v>
      </c>
      <c r="E1" s="10" t="s">
        <v>1109</v>
      </c>
      <c r="F1" s="6" t="s">
        <v>1110</v>
      </c>
      <c r="H1" s="30" t="s">
        <v>1110</v>
      </c>
    </row>
    <row r="2" spans="1:9" ht="39">
      <c r="A2" s="7" t="s">
        <v>1111</v>
      </c>
      <c r="B2" s="7" t="s">
        <v>1112</v>
      </c>
      <c r="C2" s="8">
        <v>14</v>
      </c>
      <c r="D2" s="9">
        <v>6310</v>
      </c>
      <c r="E2" s="10" t="s">
        <v>1111</v>
      </c>
      <c r="F2" s="6" t="s">
        <v>1113</v>
      </c>
      <c r="H2" s="30" t="s">
        <v>1113</v>
      </c>
    </row>
    <row r="3" spans="1:9" ht="26.25">
      <c r="A3" s="7" t="s">
        <v>1114</v>
      </c>
      <c r="B3" s="7" t="s">
        <v>1115</v>
      </c>
      <c r="C3" s="8">
        <v>19</v>
      </c>
      <c r="D3" s="9">
        <v>6310</v>
      </c>
      <c r="E3" s="10" t="s">
        <v>1114</v>
      </c>
      <c r="F3" s="6" t="s">
        <v>1116</v>
      </c>
      <c r="H3" s="30" t="s">
        <v>1116</v>
      </c>
    </row>
    <row r="4" spans="1:9" ht="26.25">
      <c r="A4" s="7"/>
      <c r="B4" s="7" t="s">
        <v>1115</v>
      </c>
      <c r="C4" s="8">
        <v>19</v>
      </c>
      <c r="D4" s="9">
        <v>6310</v>
      </c>
      <c r="E4" s="10" t="s">
        <v>1114</v>
      </c>
      <c r="F4" s="6" t="s">
        <v>1117</v>
      </c>
      <c r="H4" s="30" t="s">
        <v>1117</v>
      </c>
    </row>
    <row r="5" spans="1:9" ht="26.25">
      <c r="A5" s="7"/>
      <c r="B5" s="7" t="s">
        <v>1115</v>
      </c>
      <c r="C5" s="8">
        <v>19</v>
      </c>
      <c r="D5" s="9">
        <v>6310</v>
      </c>
      <c r="E5" s="10" t="s">
        <v>1114</v>
      </c>
      <c r="F5" s="6" t="s">
        <v>1118</v>
      </c>
      <c r="H5" s="30" t="s">
        <v>1118</v>
      </c>
    </row>
    <row r="6" spans="1:9" ht="39">
      <c r="A6" s="7" t="s">
        <v>1119</v>
      </c>
      <c r="B6" s="7" t="s">
        <v>509</v>
      </c>
      <c r="C6" s="8">
        <v>33</v>
      </c>
      <c r="D6" s="9">
        <v>6310</v>
      </c>
      <c r="E6" s="10" t="s">
        <v>1120</v>
      </c>
      <c r="F6" s="6" t="s">
        <v>1121</v>
      </c>
      <c r="H6" s="30" t="s">
        <v>1121</v>
      </c>
    </row>
    <row r="7" spans="1:9" ht="64.5">
      <c r="A7" s="7" t="s">
        <v>1122</v>
      </c>
      <c r="B7" s="7" t="s">
        <v>1115</v>
      </c>
      <c r="C7" s="8">
        <v>21</v>
      </c>
      <c r="D7" s="9">
        <v>6310</v>
      </c>
      <c r="E7" s="10" t="s">
        <v>1123</v>
      </c>
      <c r="F7" s="6" t="s">
        <v>1124</v>
      </c>
      <c r="H7" s="30" t="s">
        <v>1124</v>
      </c>
    </row>
    <row r="8" spans="1:9" ht="51.75">
      <c r="A8" s="7" t="s">
        <v>1125</v>
      </c>
      <c r="B8" s="7" t="s">
        <v>509</v>
      </c>
      <c r="C8" s="8">
        <v>4</v>
      </c>
      <c r="D8" s="9">
        <v>6310</v>
      </c>
      <c r="E8" s="10" t="s">
        <v>1126</v>
      </c>
      <c r="F8" s="6" t="s">
        <v>1127</v>
      </c>
      <c r="H8" s="30" t="s">
        <v>1127</v>
      </c>
    </row>
    <row r="9" spans="1:9" ht="26.25">
      <c r="A9" s="7" t="s">
        <v>1128</v>
      </c>
      <c r="B9" s="7" t="s">
        <v>1129</v>
      </c>
      <c r="C9" s="8">
        <v>13</v>
      </c>
      <c r="D9" s="9">
        <v>6310</v>
      </c>
      <c r="E9" s="10" t="s">
        <v>1130</v>
      </c>
      <c r="F9" s="6" t="s">
        <v>1131</v>
      </c>
      <c r="H9" s="30" t="s">
        <v>1131</v>
      </c>
    </row>
    <row r="10" spans="1:9" ht="39">
      <c r="A10" s="7" t="s">
        <v>1132</v>
      </c>
      <c r="B10" s="7" t="s">
        <v>1133</v>
      </c>
      <c r="C10" s="8">
        <v>1</v>
      </c>
      <c r="D10" s="9">
        <v>6310</v>
      </c>
      <c r="E10" s="10" t="s">
        <v>1132</v>
      </c>
      <c r="F10" s="6" t="s">
        <v>1134</v>
      </c>
      <c r="H10" s="30" t="s">
        <v>1134</v>
      </c>
    </row>
    <row r="11" spans="1:9" ht="39">
      <c r="A11" s="11" t="s">
        <v>1107</v>
      </c>
      <c r="B11" s="11" t="s">
        <v>1135</v>
      </c>
      <c r="C11" s="12">
        <v>4</v>
      </c>
      <c r="D11" s="13">
        <v>6310</v>
      </c>
      <c r="E11" s="14" t="s">
        <v>1136</v>
      </c>
      <c r="F11" s="15" t="s">
        <v>1137</v>
      </c>
      <c r="H11" s="31" t="s">
        <v>1137</v>
      </c>
    </row>
    <row r="12" spans="1:9" ht="39">
      <c r="A12" s="16" t="s">
        <v>1138</v>
      </c>
      <c r="B12" s="16" t="s">
        <v>1115</v>
      </c>
      <c r="C12" s="17">
        <v>21</v>
      </c>
      <c r="D12" s="18">
        <v>6310</v>
      </c>
      <c r="E12" s="19" t="s">
        <v>1136</v>
      </c>
      <c r="F12" s="20" t="s">
        <v>1124</v>
      </c>
      <c r="H12" s="32" t="s">
        <v>1124</v>
      </c>
    </row>
    <row r="13" spans="1:9">
      <c r="A13" s="16"/>
      <c r="B13" s="16"/>
      <c r="C13" s="17"/>
      <c r="D13" s="18"/>
      <c r="E13" s="19"/>
      <c r="F13" s="20"/>
      <c r="H13" s="32"/>
      <c r="I13" s="5"/>
    </row>
    <row r="14" spans="1:9" ht="51.75">
      <c r="A14" s="16" t="s">
        <v>1139</v>
      </c>
      <c r="B14" s="16" t="s">
        <v>1140</v>
      </c>
      <c r="C14" s="17">
        <v>6</v>
      </c>
      <c r="D14" s="18">
        <v>6440</v>
      </c>
      <c r="E14" s="19" t="s">
        <v>1141</v>
      </c>
      <c r="F14" s="6" t="s">
        <v>1142</v>
      </c>
      <c r="H14" s="30" t="s">
        <v>1142</v>
      </c>
    </row>
    <row r="15" spans="1:9" ht="39">
      <c r="A15" s="7" t="s">
        <v>1143</v>
      </c>
      <c r="B15" s="7" t="s">
        <v>1144</v>
      </c>
      <c r="C15" s="8">
        <v>2</v>
      </c>
      <c r="D15" s="9">
        <v>6440</v>
      </c>
      <c r="E15" s="10" t="s">
        <v>1145</v>
      </c>
      <c r="F15" s="6" t="s">
        <v>1146</v>
      </c>
      <c r="H15" s="30" t="s">
        <v>1146</v>
      </c>
    </row>
    <row r="16" spans="1:9" ht="26.25">
      <c r="A16" s="7" t="s">
        <v>1147</v>
      </c>
      <c r="B16" s="7" t="s">
        <v>301</v>
      </c>
      <c r="C16" s="8">
        <v>41095</v>
      </c>
      <c r="D16" s="9">
        <v>6440</v>
      </c>
      <c r="E16" s="10" t="s">
        <v>1148</v>
      </c>
      <c r="F16" s="6" t="s">
        <v>1149</v>
      </c>
      <c r="H16" s="30" t="s">
        <v>1149</v>
      </c>
    </row>
    <row r="17" spans="1:9" ht="39">
      <c r="A17" s="7" t="s">
        <v>1150</v>
      </c>
      <c r="B17" s="7" t="s">
        <v>1140</v>
      </c>
      <c r="C17" s="8">
        <v>8</v>
      </c>
      <c r="D17" s="9">
        <v>6440</v>
      </c>
      <c r="E17" s="10" t="s">
        <v>1151</v>
      </c>
      <c r="F17" s="6" t="s">
        <v>1152</v>
      </c>
      <c r="H17" s="30" t="s">
        <v>1152</v>
      </c>
    </row>
    <row r="18" spans="1:9" ht="26.25">
      <c r="A18" s="7" t="s">
        <v>1153</v>
      </c>
      <c r="B18" s="7" t="s">
        <v>1154</v>
      </c>
      <c r="C18" s="8">
        <v>8</v>
      </c>
      <c r="D18" s="9">
        <v>6440</v>
      </c>
      <c r="E18" s="10" t="s">
        <v>1090</v>
      </c>
      <c r="F18" s="6" t="s">
        <v>1155</v>
      </c>
      <c r="H18" s="30" t="s">
        <v>1155</v>
      </c>
    </row>
    <row r="19" spans="1:9" ht="39">
      <c r="A19" s="7" t="s">
        <v>1156</v>
      </c>
      <c r="B19" s="7" t="s">
        <v>301</v>
      </c>
      <c r="C19" s="8">
        <v>24</v>
      </c>
      <c r="D19" s="9">
        <v>6440</v>
      </c>
      <c r="E19" s="10" t="s">
        <v>1157</v>
      </c>
      <c r="F19" s="6" t="s">
        <v>1158</v>
      </c>
      <c r="H19" s="30" t="s">
        <v>1158</v>
      </c>
    </row>
    <row r="20" spans="1:9" ht="77.25">
      <c r="A20" s="7" t="s">
        <v>1159</v>
      </c>
      <c r="B20" s="7" t="s">
        <v>301</v>
      </c>
      <c r="C20" s="8">
        <v>1</v>
      </c>
      <c r="D20" s="9">
        <v>6440</v>
      </c>
      <c r="E20" s="10" t="s">
        <v>1160</v>
      </c>
      <c r="F20" s="6" t="s">
        <v>1161</v>
      </c>
      <c r="H20" s="30" t="s">
        <v>1161</v>
      </c>
    </row>
    <row r="21" spans="1:9" ht="39">
      <c r="A21" s="7" t="s">
        <v>1162</v>
      </c>
      <c r="B21" s="7" t="s">
        <v>301</v>
      </c>
      <c r="C21" s="8">
        <v>1</v>
      </c>
      <c r="D21" s="9">
        <v>6440</v>
      </c>
      <c r="E21" s="10" t="s">
        <v>1162</v>
      </c>
      <c r="F21" s="6" t="s">
        <v>1163</v>
      </c>
      <c r="H21" s="30" t="s">
        <v>1163</v>
      </c>
    </row>
    <row r="22" spans="1:9" ht="26.25">
      <c r="A22" s="7" t="s">
        <v>1078</v>
      </c>
      <c r="B22" s="7" t="s">
        <v>301</v>
      </c>
      <c r="C22" s="8">
        <v>3</v>
      </c>
      <c r="D22" s="9">
        <v>6440</v>
      </c>
      <c r="E22" s="10" t="s">
        <v>1078</v>
      </c>
      <c r="F22" s="15" t="s">
        <v>1165</v>
      </c>
      <c r="H22" s="31" t="s">
        <v>1165</v>
      </c>
    </row>
    <row r="23" spans="1:9">
      <c r="A23" s="21" t="s">
        <v>1166</v>
      </c>
      <c r="B23" s="21" t="s">
        <v>509</v>
      </c>
      <c r="C23" s="22">
        <v>20</v>
      </c>
      <c r="D23" s="23">
        <v>6440</v>
      </c>
      <c r="E23" s="24" t="s">
        <v>1167</v>
      </c>
      <c r="F23" s="20" t="s">
        <v>1168</v>
      </c>
      <c r="H23" s="32" t="s">
        <v>1168</v>
      </c>
    </row>
    <row r="24" spans="1:9">
      <c r="A24" s="7" t="s">
        <v>1169</v>
      </c>
      <c r="B24" s="7" t="s">
        <v>509</v>
      </c>
      <c r="C24" s="8">
        <v>14</v>
      </c>
      <c r="D24" s="9">
        <v>6440</v>
      </c>
      <c r="E24" s="10" t="s">
        <v>1170</v>
      </c>
      <c r="F24">
        <v>34</v>
      </c>
      <c r="H24" s="33"/>
    </row>
    <row r="25" spans="1:9" ht="26.25">
      <c r="A25" s="7" t="s">
        <v>1171</v>
      </c>
      <c r="B25" s="7" t="s">
        <v>1172</v>
      </c>
      <c r="C25" s="8">
        <v>4</v>
      </c>
      <c r="D25" s="9">
        <v>6440</v>
      </c>
      <c r="E25" s="10" t="s">
        <v>1171</v>
      </c>
      <c r="F25">
        <v>22</v>
      </c>
      <c r="H25" s="33">
        <v>22</v>
      </c>
    </row>
    <row r="26" spans="1:9">
      <c r="A26" s="21" t="s">
        <v>1173</v>
      </c>
      <c r="F26">
        <v>39</v>
      </c>
      <c r="H26" s="33">
        <v>39</v>
      </c>
    </row>
    <row r="27" spans="1:9">
      <c r="A27" s="21"/>
      <c r="H27" s="33">
        <f>SUM(H24:H26)</f>
        <v>61</v>
      </c>
      <c r="I27" s="5">
        <f>SUM(H14:H26)</f>
        <v>61</v>
      </c>
    </row>
    <row r="28" spans="1:9">
      <c r="I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Samlet</vt:lpstr>
      <vt:lpstr>El</vt:lpstr>
      <vt:lpstr>Naturgas</vt:lpstr>
      <vt:lpstr>Fjernvarme</vt:lpstr>
      <vt:lpstr>Gadelys</vt:lpstr>
      <vt:lpstr>Vej og Park</vt:lpstr>
      <vt:lpstr>Brændstof</vt:lpstr>
      <vt:lpstr>Ark2</vt:lpstr>
    </vt:vector>
  </TitlesOfParts>
  <Company>Sønderborg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dklstr</dc:creator>
  <cp:lastModifiedBy>Marc Eskelund</cp:lastModifiedBy>
  <dcterms:created xsi:type="dcterms:W3CDTF">2012-11-21T08:15:36Z</dcterms:created>
  <dcterms:modified xsi:type="dcterms:W3CDTF">2012-12-04T11:17:53Z</dcterms:modified>
</cp:coreProperties>
</file>