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950" tabRatio="920" activeTab="2"/>
  </bookViews>
  <sheets>
    <sheet name="Børnehaver, Daginstitutioner " sheetId="1" r:id="rId1"/>
    <sheet name="Skoler" sheetId="2" r:id="rId2"/>
    <sheet name="Administrationsbygninger m.m" sheetId="3" r:id="rId3"/>
    <sheet name="Fritids- og ungdomsklubber m.m." sheetId="4" r:id="rId4"/>
    <sheet name="Ældrepleje" sheetId="5" r:id="rId5"/>
    <sheet name="Kulturinstitutioner m.m" sheetId="6" r:id="rId6"/>
    <sheet name="Samlet oversigt" sheetId="7" r:id="rId7"/>
  </sheets>
  <definedNames/>
  <calcPr fullCalcOnLoad="1"/>
</workbook>
</file>

<file path=xl/sharedStrings.xml><?xml version="1.0" encoding="utf-8"?>
<sst xmlns="http://schemas.openxmlformats.org/spreadsheetml/2006/main" count="904" uniqueCount="570">
  <si>
    <t>Børnehaven 6'eren</t>
  </si>
  <si>
    <t>Børnehaven Ane Dam</t>
  </si>
  <si>
    <t>Børnehaven Bakkegården</t>
  </si>
  <si>
    <t>Børnehaven Bakkely</t>
  </si>
  <si>
    <t>Børnehaven Bakken</t>
  </si>
  <si>
    <t>Børnehaven Bautastenen</t>
  </si>
  <si>
    <t>Børnehaven Beatesmindevej</t>
  </si>
  <si>
    <t>Børnehaven Blegkilde</t>
  </si>
  <si>
    <t>Børnehaven Blæksprutten</t>
  </si>
  <si>
    <t>Børnehaven Blåhvalen</t>
  </si>
  <si>
    <t>Børnehaven Bulderby</t>
  </si>
  <si>
    <t>Børnehaven Cirkeline</t>
  </si>
  <si>
    <t>Børnehaven Damstræde</t>
  </si>
  <si>
    <t>Børnehaven Danalien</t>
  </si>
  <si>
    <t>Børnehaven Dannerhøj</t>
  </si>
  <si>
    <t>Børnehaven Doravej</t>
  </si>
  <si>
    <t>Børnehaven Egemarksvej</t>
  </si>
  <si>
    <t>Børnehaven Fasanen</t>
  </si>
  <si>
    <t>Børnehaven Feggesundvej</t>
  </si>
  <si>
    <t>Børnehaven Frydendal</t>
  </si>
  <si>
    <t>Børnehaven Fyrkildevej</t>
  </si>
  <si>
    <t>Børnehaven Gartnergården</t>
  </si>
  <si>
    <t>Børnehaven Hans Egede</t>
  </si>
  <si>
    <t>Børnehaven Hellasvej</t>
  </si>
  <si>
    <t>Børnehaven Hellebælle</t>
  </si>
  <si>
    <t>Børnehaven Hellekisten</t>
  </si>
  <si>
    <t>Børnehaven Hyrdeskoven</t>
  </si>
  <si>
    <t>Børnehaven Juliane</t>
  </si>
  <si>
    <t>Børnehaven Kernehuset</t>
  </si>
  <si>
    <t>Børnehaven Knuden</t>
  </si>
  <si>
    <t>Børnehaven Kolloparken</t>
  </si>
  <si>
    <t>Børnehaven Korevej</t>
  </si>
  <si>
    <t>Børnehaven Kridthuset</t>
  </si>
  <si>
    <t>Børnehaven Krudtuglen</t>
  </si>
  <si>
    <t>Børnehaven Lilletoften</t>
  </si>
  <si>
    <t>Børnehaven Lundgårdsgade</t>
  </si>
  <si>
    <t>Børnehaven Mariehuset</t>
  </si>
  <si>
    <t>Børnehaven Marte Meo</t>
  </si>
  <si>
    <t>Børnehaven Mellegård - Naturbh. Grindsted</t>
  </si>
  <si>
    <t>Børnehaven Myretuen</t>
  </si>
  <si>
    <t>Børnehaven Natur og Miljø</t>
  </si>
  <si>
    <t>Børnehaven Nørholmsvej</t>
  </si>
  <si>
    <t>Børnehaven og Specialgruppen Fantasia</t>
  </si>
  <si>
    <t>Børnehaven Pilehaven</t>
  </si>
  <si>
    <t>Børnehaven Pilfinger</t>
  </si>
  <si>
    <t>Børnehaven Pyramiden</t>
  </si>
  <si>
    <t>Børnehaven Regnbuen</t>
  </si>
  <si>
    <t>Børnehaven Ridefogedvej</t>
  </si>
  <si>
    <t>Børnehaven Ridemandsmøllevej</t>
  </si>
  <si>
    <t>Børnehaven Rosengården</t>
  </si>
  <si>
    <t>Børnehaven Rævedalsvej</t>
  </si>
  <si>
    <t>Børnehaven Skallerupvej</t>
  </si>
  <si>
    <t>Børnehaven Sofie</t>
  </si>
  <si>
    <t>Børnehaven Solsiden</t>
  </si>
  <si>
    <t>Børnehaven Solsikken</t>
  </si>
  <si>
    <t>Børnehaven Solstrejf</t>
  </si>
  <si>
    <t>Børnehaven Spiloppen</t>
  </si>
  <si>
    <t>Børnehaven Stjernehuset</t>
  </si>
  <si>
    <t>Børnehaven Strandparken</t>
  </si>
  <si>
    <t>Børnehaven Strubjerg</t>
  </si>
  <si>
    <t>Børnehaven Sønderholm</t>
  </si>
  <si>
    <t>Børnehaven Thomas Boss</t>
  </si>
  <si>
    <t>Børnehaven Thorsens Alle</t>
  </si>
  <si>
    <t>Børnehaven Troldegården</t>
  </si>
  <si>
    <t>Børnehaven Troldehøj</t>
  </si>
  <si>
    <t>Børnehaven Trylleskoven</t>
  </si>
  <si>
    <t>Børnehaven Tusindfryd</t>
  </si>
  <si>
    <t>Børnehaven Valmuen</t>
  </si>
  <si>
    <t>Børnehaven Venøsundvej</t>
  </si>
  <si>
    <t>Børnehaven Viaduktvej</t>
  </si>
  <si>
    <t>Børnehaven Victoriahuset</t>
  </si>
  <si>
    <t>Børnehaven Vivaldisvej</t>
  </si>
  <si>
    <t>Børnehaven Voergårdvej</t>
  </si>
  <si>
    <t>Børnehaven Vaarst</t>
  </si>
  <si>
    <t>Børnehaven Ygdrasil</t>
  </si>
  <si>
    <t>Børnehaven Ønskehuset</t>
  </si>
  <si>
    <t>Børnehaven Østergade</t>
  </si>
  <si>
    <t>Børnehuset Himmelblå</t>
  </si>
  <si>
    <t>Børnehuset Løvvangen</t>
  </si>
  <si>
    <t>Børnehuset Tiziana</t>
  </si>
  <si>
    <t>Børnehuset Troldereden</t>
  </si>
  <si>
    <t>Daginstitutionen Bisgården</t>
  </si>
  <si>
    <t>Daginstitutionen Eventyrhuset</t>
  </si>
  <si>
    <t>Daginstitutionen Fortuna</t>
  </si>
  <si>
    <t>Daginstitutionen Fuglsang</t>
  </si>
  <si>
    <t>Daginstitutionen Grenen</t>
  </si>
  <si>
    <t>Daginstitutionen Hyldehaven</t>
  </si>
  <si>
    <t>Daginstitutionen Kirkens Korshær</t>
  </si>
  <si>
    <t>Daginstitutionen Margrethegården</t>
  </si>
  <si>
    <t>Daginstitutionen Mælkebøtten</t>
  </si>
  <si>
    <t>Daginstitutionen Roden</t>
  </si>
  <si>
    <t>Daginstitutionen Solhus</t>
  </si>
  <si>
    <t>Daginstitutionen Stokrosen</t>
  </si>
  <si>
    <t>Daginstitutionen Tophøj</t>
  </si>
  <si>
    <t>Daginstitutionen Troldehuset</t>
  </si>
  <si>
    <t>Dansk Kvindesamfunds Børnehave</t>
  </si>
  <si>
    <t>Gammel Hasseris Børnehave</t>
  </si>
  <si>
    <t>Gug Børnehave</t>
  </si>
  <si>
    <t>Idrætsbørnehaven Vadum</t>
  </si>
  <si>
    <t>Skovbørnehaven Tvedholm</t>
  </si>
  <si>
    <t>Vejgård Børnehave</t>
  </si>
  <si>
    <t>Vuggestuen Spiren</t>
  </si>
  <si>
    <t>Vuggestuen Tornhøjvej</t>
  </si>
  <si>
    <t>Elforbrug kWh/år</t>
  </si>
  <si>
    <t>Fjernvarmeforbrug kWh/år</t>
  </si>
  <si>
    <t>Fyringsolie l/år</t>
  </si>
  <si>
    <t>Naturgas Nm3/år</t>
  </si>
  <si>
    <t>SUM</t>
  </si>
  <si>
    <t>Bislev Skole</t>
  </si>
  <si>
    <t>Byplanvejens Skole</t>
  </si>
  <si>
    <t>Ellidshøj Skole</t>
  </si>
  <si>
    <t>Farstrup Skole</t>
  </si>
  <si>
    <t>Ferslev Skole</t>
  </si>
  <si>
    <t>Filstedvejens Skole</t>
  </si>
  <si>
    <t>Frejlev Skole</t>
  </si>
  <si>
    <t>Gandrup Skole</t>
  </si>
  <si>
    <t>Gistrup Skole</t>
  </si>
  <si>
    <t>Gl. Hasseris Skole</t>
  </si>
  <si>
    <t>Gl. Lindholm Skole</t>
  </si>
  <si>
    <t>Godthåbskolen</t>
  </si>
  <si>
    <t>Grindsted Skole</t>
  </si>
  <si>
    <t>Gudumholm Skole</t>
  </si>
  <si>
    <t>Gug Skole</t>
  </si>
  <si>
    <t>Hals Skole</t>
  </si>
  <si>
    <t>Hou Skole</t>
  </si>
  <si>
    <t>Højvangskolen</t>
  </si>
  <si>
    <t>Klarup Skole</t>
  </si>
  <si>
    <t>Kongerslev Skole</t>
  </si>
  <si>
    <t>Kærbyskolen</t>
  </si>
  <si>
    <t>Langholt Skole</t>
  </si>
  <si>
    <t>Løvvangskolen</t>
  </si>
  <si>
    <t>Mellervangskolen</t>
  </si>
  <si>
    <t>Mou Skole</t>
  </si>
  <si>
    <t>Nibe Skole</t>
  </si>
  <si>
    <t>Nørholm Skole</t>
  </si>
  <si>
    <t>Nørre Uttrup Skole</t>
  </si>
  <si>
    <t>Nøvling Skole</t>
  </si>
  <si>
    <t>Sebber Skole</t>
  </si>
  <si>
    <t>Seminarieskolen</t>
  </si>
  <si>
    <t>Skansevejens Skole</t>
  </si>
  <si>
    <t>Sofiendalskolen</t>
  </si>
  <si>
    <t>Stolpedalskolen</t>
  </si>
  <si>
    <t>Sulsted Skole</t>
  </si>
  <si>
    <t>Svenstrup Skole</t>
  </si>
  <si>
    <t>Sønderbroskolen</t>
  </si>
  <si>
    <t>Sønderholm Skole</t>
  </si>
  <si>
    <t>Tofthøj Skole</t>
  </si>
  <si>
    <t>Tornhøjskolen</t>
  </si>
  <si>
    <t>Træningshøjskolen</t>
  </si>
  <si>
    <t>Tylstrup Skole</t>
  </si>
  <si>
    <t>Ulsted Skole</t>
  </si>
  <si>
    <t>Vadum Skole</t>
  </si>
  <si>
    <t>Vejgård Østre Skole</t>
  </si>
  <si>
    <t>Vestbjerg Skole</t>
  </si>
  <si>
    <t>Vester Hassing Skole</t>
  </si>
  <si>
    <t>Vester Mariendal Skole</t>
  </si>
  <si>
    <t>Vodskov Skole</t>
  </si>
  <si>
    <t>Vårst/Fjellerad Skole</t>
  </si>
  <si>
    <t>Aalborg Sportshøjskole</t>
  </si>
  <si>
    <t>Skoler</t>
  </si>
  <si>
    <t>Administrationsbygningen</t>
  </si>
  <si>
    <t>Det Gamle Rådhus</t>
  </si>
  <si>
    <t>Familie og beskæftigelsesforvaltningen</t>
  </si>
  <si>
    <t>Via Projektet (Aalborg Kommune)</t>
  </si>
  <si>
    <t>Aalborg Kommune Distriktkontoret</t>
  </si>
  <si>
    <t>Aalborg Kommune Ejendomskontoret</t>
  </si>
  <si>
    <t>Aalborg Kommune Skoleforvaltningen</t>
  </si>
  <si>
    <t>Aalborg Kommune Socialkontoret</t>
  </si>
  <si>
    <t>Aalborg Kongres og Kulturcenter</t>
  </si>
  <si>
    <t>Aalborg Stadsarkiv</t>
  </si>
  <si>
    <t>Børne og familieområde Nord</t>
  </si>
  <si>
    <t>Dagbehandlingscenter</t>
  </si>
  <si>
    <t>Ældre Handicapforvaltningen</t>
  </si>
  <si>
    <t>Ældrepleje</t>
  </si>
  <si>
    <t>Fritidscentret Bryggeren</t>
  </si>
  <si>
    <t>Fritidscentret Fri-Stedet</t>
  </si>
  <si>
    <t>Fritidscentret Gammel Kongevej</t>
  </si>
  <si>
    <t>Fritidscentret Herningvej</t>
  </si>
  <si>
    <t>Fritidscentret Højvang</t>
  </si>
  <si>
    <t>Fritidscentret Lindholm</t>
  </si>
  <si>
    <t>Fritidscentret Smedegården</t>
  </si>
  <si>
    <t>Fritidscentret Vesterkæret</t>
  </si>
  <si>
    <t>Stedet</t>
  </si>
  <si>
    <t>Boenhederne</t>
  </si>
  <si>
    <t>Nordjysk Musikkonservatorium</t>
  </si>
  <si>
    <t>Medborgerhuset</t>
  </si>
  <si>
    <t>Boliger</t>
  </si>
  <si>
    <t>Etageboliger</t>
  </si>
  <si>
    <t>Garageanlægget Grønnegangen</t>
  </si>
  <si>
    <t>Garageanlægget Kirkegade</t>
  </si>
  <si>
    <t>Krisecentret</t>
  </si>
  <si>
    <t>Misbrugscenter Bixen</t>
  </si>
  <si>
    <t>Aalborg Forsvars- &amp; Garnisionsmuseum</t>
  </si>
  <si>
    <t>Jomfru Wogensen Stiftelse</t>
  </si>
  <si>
    <t>Gigantium</t>
  </si>
  <si>
    <t>Biblioteket Svenstrup</t>
  </si>
  <si>
    <t>Biblioteket Vejgård</t>
  </si>
  <si>
    <t>Biblioteksfilial Øst</t>
  </si>
  <si>
    <t>Aktivitetscenter Beltoften</t>
  </si>
  <si>
    <t>Aktivitetscenter Fredericiagade</t>
  </si>
  <si>
    <t>Aktivitetscenter Frejlev</t>
  </si>
  <si>
    <t>Aktivitetscenter Omegavej</t>
  </si>
  <si>
    <t>Aktivitetshuset Thulebakken</t>
  </si>
  <si>
    <t>Annebergcentret</t>
  </si>
  <si>
    <t>Bøgemarkscentret</t>
  </si>
  <si>
    <t>Fynsgadecentret</t>
  </si>
  <si>
    <t>Gug Plejehjem</t>
  </si>
  <si>
    <t>Hasserishave Plejehjem</t>
  </si>
  <si>
    <t>Hasserishave Ældreboliger</t>
  </si>
  <si>
    <t>Lejbjergcentret</t>
  </si>
  <si>
    <t>Lollandshus</t>
  </si>
  <si>
    <t>Lundbyecentret</t>
  </si>
  <si>
    <t>Odinsgården</t>
  </si>
  <si>
    <t>Plejehjemmet Elmely</t>
  </si>
  <si>
    <t>Plejehjemmet Lundbyesgade</t>
  </si>
  <si>
    <t>Poppelvejcentret</t>
  </si>
  <si>
    <t>Lokalområde Nørresundby</t>
  </si>
  <si>
    <t>Lokalområde Svenstrup</t>
  </si>
  <si>
    <t>Støberiet</t>
  </si>
  <si>
    <t>Toftegårdscentret</t>
  </si>
  <si>
    <t>Vestergaarden</t>
  </si>
  <si>
    <t>Aagaarden Plejehjem</t>
  </si>
  <si>
    <t>Tandplejen</t>
  </si>
  <si>
    <t>Støttecenter for Sindslidende</t>
  </si>
  <si>
    <t>Administrationsbygninger m.m</t>
  </si>
  <si>
    <t>Kulturhuset</t>
  </si>
  <si>
    <t>AK Jyden</t>
  </si>
  <si>
    <t>Svømmesalen Østre Alle</t>
  </si>
  <si>
    <t>Kulturinstitutioner m.m</t>
  </si>
  <si>
    <t>Svenstrup Hallen</t>
  </si>
  <si>
    <t>Skipper Clement Centret</t>
  </si>
  <si>
    <t>Adresse</t>
  </si>
  <si>
    <t>Attrupgårdvej 6</t>
  </si>
  <si>
    <t>Vodskov</t>
  </si>
  <si>
    <t>Postnr.</t>
  </si>
  <si>
    <t>By</t>
  </si>
  <si>
    <t>Ane Dams Gade 6 D</t>
  </si>
  <si>
    <t>Nørresundby</t>
  </si>
  <si>
    <t>Bautastenen 3</t>
  </si>
  <si>
    <t>Svenstrup</t>
  </si>
  <si>
    <t>Brunstedvej 15</t>
  </si>
  <si>
    <t>Gistrup</t>
  </si>
  <si>
    <t>Damstræde 46</t>
  </si>
  <si>
    <t>Aalborg Ø</t>
  </si>
  <si>
    <t>Danalien 5</t>
  </si>
  <si>
    <t>Aalborg</t>
  </si>
  <si>
    <t>Danalien 8</t>
  </si>
  <si>
    <t>Dannerhøj 2</t>
  </si>
  <si>
    <t>Aalborg SØ</t>
  </si>
  <si>
    <t>Egemarksvej 4</t>
  </si>
  <si>
    <t>Enggaardsgade 48</t>
  </si>
  <si>
    <t>Feggersundvej 1 A</t>
  </si>
  <si>
    <t>Fortunavej 1</t>
  </si>
  <si>
    <t>Gadegårdsvej 14</t>
  </si>
  <si>
    <t>Gammel Viborgvej 82</t>
  </si>
  <si>
    <t>Gl. Hedevej 29</t>
  </si>
  <si>
    <t>Grenen 2</t>
  </si>
  <si>
    <t>Grenen 4</t>
  </si>
  <si>
    <t>Grønlands Torv 2</t>
  </si>
  <si>
    <t>Gultentorpvej 44</t>
  </si>
  <si>
    <t>Hadsundvej 119 A</t>
  </si>
  <si>
    <t>Hellasvej 3</t>
  </si>
  <si>
    <t>Klarup</t>
  </si>
  <si>
    <t>Hellebækvej 42</t>
  </si>
  <si>
    <t>Hjørringvej 83</t>
  </si>
  <si>
    <t>Horsensvej 32 B</t>
  </si>
  <si>
    <t>Hvorup Kirkevej 5</t>
  </si>
  <si>
    <t>Jørgen Horskjærsvej 5</t>
  </si>
  <si>
    <t>Vadum</t>
  </si>
  <si>
    <t>Klarup Skolevej 15</t>
  </si>
  <si>
    <t>Klitgaardsvej 36</t>
  </si>
  <si>
    <t>Tylstrup</t>
  </si>
  <si>
    <t>Kolloparken 74</t>
  </si>
  <si>
    <t>Aalborg SV</t>
  </si>
  <si>
    <t>Kong Hansgade 12</t>
  </si>
  <si>
    <t>Kuskgaardsvej 6</t>
  </si>
  <si>
    <t>Sulsted</t>
  </si>
  <si>
    <t>Lilletoften 4</t>
  </si>
  <si>
    <t>Lindholmsvej 45</t>
  </si>
  <si>
    <t>Mylius Erichsensvej 7</t>
  </si>
  <si>
    <t>Niels Lyhnes Vej 4</t>
  </si>
  <si>
    <t>Vestbjerg</t>
  </si>
  <si>
    <t>Nøhr Sørensens Vej 3</t>
  </si>
  <si>
    <t>Nøhr Sørensens Vej 5</t>
  </si>
  <si>
    <t>Nørholmsvej 11</t>
  </si>
  <si>
    <t>Østergade 64</t>
  </si>
  <si>
    <t>Rævedalsvej 5 A</t>
  </si>
  <si>
    <t>Ridefogedvej 2</t>
  </si>
  <si>
    <t>Ridemandsmøllevej 54</t>
  </si>
  <si>
    <t>Robert Svendsens Vej 26</t>
  </si>
  <si>
    <t>Roden 6</t>
  </si>
  <si>
    <t>Danalien 15</t>
  </si>
  <si>
    <t>Sælsager 1</t>
  </si>
  <si>
    <t>Sigrid Undsetsvej 278</t>
  </si>
  <si>
    <t>Skansevej 88 A</t>
  </si>
  <si>
    <t>Skelagervej 185</t>
  </si>
  <si>
    <t>Sonjavej 90</t>
  </si>
  <si>
    <t>Stationsmestervej 33</t>
  </si>
  <si>
    <t>Svalegårdsvej 80</t>
  </si>
  <si>
    <t>Svenstrupvej 33</t>
  </si>
  <si>
    <t>Th. Stauningsvej 9</t>
  </si>
  <si>
    <t>Thomas Boss Gade 8</t>
  </si>
  <si>
    <t>Thorsens Allé 25</t>
  </si>
  <si>
    <t>Tornhøjvej 12</t>
  </si>
  <si>
    <t>Tornhøjvej 8 B</t>
  </si>
  <si>
    <t>Venøsundvej 5</t>
  </si>
  <si>
    <t>Vestervang 21</t>
  </si>
  <si>
    <t>Vestervej 36</t>
  </si>
  <si>
    <t>Nibe</t>
  </si>
  <si>
    <t>Vestvej 1 A</t>
  </si>
  <si>
    <t>Vissevej 112</t>
  </si>
  <si>
    <t>Vivaldisvej 95</t>
  </si>
  <si>
    <t>Attrupgårdvej 2</t>
  </si>
  <si>
    <t>Dorevej 99</t>
  </si>
  <si>
    <t>Beatesmindevej 175-177</t>
  </si>
  <si>
    <t>Fyrkildevej 85</t>
  </si>
  <si>
    <t>Golfparken 3</t>
  </si>
  <si>
    <t>Hadsundvej 119</t>
  </si>
  <si>
    <t>Hasserisvej 172</t>
  </si>
  <si>
    <t>Hellekisten 237</t>
  </si>
  <si>
    <t>Knuden 62</t>
  </si>
  <si>
    <t>Korevej 2</t>
  </si>
  <si>
    <t>Skallerupvej 353</t>
  </si>
  <si>
    <t>Skolevej 45</t>
  </si>
  <si>
    <t>Strubjerg 161</t>
  </si>
  <si>
    <t>Strubjerg 163</t>
  </si>
  <si>
    <t>Svalegårdsvej 82</t>
  </si>
  <si>
    <t>Troldelunden 2</t>
  </si>
  <si>
    <t>Viaduktvej 14</t>
  </si>
  <si>
    <t>Voergårdsvej 10</t>
  </si>
  <si>
    <t>Årestrupvej 1</t>
  </si>
  <si>
    <t>Bakkelyvej 32-34</t>
  </si>
  <si>
    <t>Hadsundvej 40 C</t>
  </si>
  <si>
    <t>Klarup Skolevej 20</t>
  </si>
  <si>
    <t>Solbakkevej 51</t>
  </si>
  <si>
    <t>Revlingebakken 16</t>
  </si>
  <si>
    <t>Lundsgårdsgade 24</t>
  </si>
  <si>
    <t>Planetvej 17-19</t>
  </si>
  <si>
    <t>Provstejorden 9</t>
  </si>
  <si>
    <t>Sdr. Trandersvej 37</t>
  </si>
  <si>
    <t>Stokrosevej 8</t>
  </si>
  <si>
    <t>Vaarstvej 203</t>
  </si>
  <si>
    <t>Venøsundvej 7</t>
  </si>
  <si>
    <t>Sonjavej 88</t>
  </si>
  <si>
    <t>Tranumparken 16</t>
  </si>
  <si>
    <t>Espelunden 1</t>
  </si>
  <si>
    <t>Flødalvej 16 A</t>
  </si>
  <si>
    <t>Konvalvej 47</t>
  </si>
  <si>
    <t>Bisgårdsvej 6</t>
  </si>
  <si>
    <t>Bygaden 31 A</t>
  </si>
  <si>
    <t>Årestrupvej 3</t>
  </si>
  <si>
    <t>Tranumparken 8 B</t>
  </si>
  <si>
    <t>Byplanvej 2</t>
  </si>
  <si>
    <t>Solhøjvej 2</t>
  </si>
  <si>
    <t>Uggerhalnevej 4</t>
  </si>
  <si>
    <t>Filstedvej 16</t>
  </si>
  <si>
    <t xml:space="preserve">Aalborg </t>
  </si>
  <si>
    <t>Rævedalsvej 5</t>
  </si>
  <si>
    <t>Vårvej 9</t>
  </si>
  <si>
    <t>Ny Skolevej 2</t>
  </si>
  <si>
    <t>Halkærvej 42</t>
  </si>
  <si>
    <t>Frejlev Skolevej 7</t>
  </si>
  <si>
    <t>Skolegade 4</t>
  </si>
  <si>
    <t>Gandrup</t>
  </si>
  <si>
    <t>Aagade 26</t>
  </si>
  <si>
    <t>Storvorde</t>
  </si>
  <si>
    <t>Tostrupsvej 13</t>
  </si>
  <si>
    <t>Lindholmsvej 65</t>
  </si>
  <si>
    <t>Mester Eriks Vej 57</t>
  </si>
  <si>
    <t>Hadsundvej 406</t>
  </si>
  <si>
    <t>Skovsgårdsvej 1</t>
  </si>
  <si>
    <t>Hals</t>
  </si>
  <si>
    <t>Nørregade 9</t>
  </si>
  <si>
    <t>Tingstedet 20</t>
  </si>
  <si>
    <t>Hellasvej 17</t>
  </si>
  <si>
    <t>Kongensgade 4</t>
  </si>
  <si>
    <t>Kongerslev</t>
  </si>
  <si>
    <t>Oluf Borchs Vej 2</t>
  </si>
  <si>
    <t>Øster Hassingvej 1</t>
  </si>
  <si>
    <t>Løvbakken 6</t>
  </si>
  <si>
    <t>Frøstrupvej 4</t>
  </si>
  <si>
    <t>Ny Høstmarksvej 7</t>
  </si>
  <si>
    <t>Lundevej 13 og 15.</t>
  </si>
  <si>
    <t>Nørholmsvej 480</t>
  </si>
  <si>
    <t>Nøvling Skolevej 5-7</t>
  </si>
  <si>
    <t>Gl. Skolevej 1 A</t>
  </si>
  <si>
    <t>Mylius Erichsensvej 127</t>
  </si>
  <si>
    <t>Skansevej 2</t>
  </si>
  <si>
    <t>Stolpedalsvej 2</t>
  </si>
  <si>
    <t>Elkærvej 2-4</t>
  </si>
  <si>
    <t>Egemarksvej 1</t>
  </si>
  <si>
    <t>Sjællandsgade 2</t>
  </si>
  <si>
    <t>Stadionvej 2-8</t>
  </si>
  <si>
    <t>Tofthøjvej 32</t>
  </si>
  <si>
    <t>Tornhøjvej 1</t>
  </si>
  <si>
    <t>Nørholmsvej 13</t>
  </si>
  <si>
    <t>Pogevej 3-5</t>
  </si>
  <si>
    <t>Jyllandsgade 29</t>
  </si>
  <si>
    <t>Søndermarken 29</t>
  </si>
  <si>
    <t>Chr. Kolds Vej 1</t>
  </si>
  <si>
    <t>Bakmøllevej 280</t>
  </si>
  <si>
    <t>Halsvej 199 A</t>
  </si>
  <si>
    <t>Stjernevej 1-5</t>
  </si>
  <si>
    <t>Brorsonsvej 1</t>
  </si>
  <si>
    <t>Hålsvej 4</t>
  </si>
  <si>
    <t>Anebergvej 55, Postbox 120</t>
  </si>
  <si>
    <t>Lange Müllersvej 18</t>
  </si>
  <si>
    <t>UNGAALBORG Uddannelsescenter</t>
  </si>
  <si>
    <t>Enggårdsgade 65</t>
  </si>
  <si>
    <t>Ryesgade 52</t>
  </si>
  <si>
    <t>Beltoften 61</t>
  </si>
  <si>
    <t>Fredericiagade 3</t>
  </si>
  <si>
    <t>Svinget 7</t>
  </si>
  <si>
    <t>Omegavej 64</t>
  </si>
  <si>
    <t>Thulebakken 6</t>
  </si>
  <si>
    <t>Annebergvej 6-8</t>
  </si>
  <si>
    <t>Bøgemarksvej 3</t>
  </si>
  <si>
    <t>Fyensgade 25</t>
  </si>
  <si>
    <t>Fortunavej 2</t>
  </si>
  <si>
    <t>Thorsens Alle 1 A</t>
  </si>
  <si>
    <t>Sonjavej 2</t>
  </si>
  <si>
    <t>Lollandsgade 17</t>
  </si>
  <si>
    <t>Lundbyesgade 33</t>
  </si>
  <si>
    <t>Plejehjemmet "Riishøj"</t>
  </si>
  <si>
    <t>Riishøjvej 109</t>
  </si>
  <si>
    <t>Lindholmsvej 24</t>
  </si>
  <si>
    <t>Lundbyesgade 35-37</t>
  </si>
  <si>
    <t>Poppelvej 14</t>
  </si>
  <si>
    <t>Runddyssen 289</t>
  </si>
  <si>
    <t>Henning Smithsvej 3</t>
  </si>
  <si>
    <t>Toftegårdsvej 2 A</t>
  </si>
  <si>
    <t>Annebergvej 73</t>
  </si>
  <si>
    <t>Dag Hammerskjöldsgade 3</t>
  </si>
  <si>
    <t>Gammeltorv 2</t>
  </si>
  <si>
    <t>Betalingskontoret</t>
  </si>
  <si>
    <t>Rantzausgade 4</t>
  </si>
  <si>
    <t>Behandlingscentret Hammer Bakker (voksne)</t>
  </si>
  <si>
    <t>Bodil Hjortsvej 9</t>
  </si>
  <si>
    <t>Nibevej 14</t>
  </si>
  <si>
    <t>Syrenbakken 49</t>
  </si>
  <si>
    <t>Boformen Sofiebo</t>
  </si>
  <si>
    <t>Sofiendalsvej 76</t>
  </si>
  <si>
    <t>Søvangen 8-26</t>
  </si>
  <si>
    <t>Botilbud Stjernehusene</t>
  </si>
  <si>
    <t>Tranumparken 3</t>
  </si>
  <si>
    <t>Kjærulfsgade 2</t>
  </si>
  <si>
    <t>Torvet 5</t>
  </si>
  <si>
    <t>Kayerødsgade 16</t>
  </si>
  <si>
    <t>Stationsvej 5</t>
  </si>
  <si>
    <t>Østerbro 7</t>
  </si>
  <si>
    <t>Familie og beskæftigelsesafdelingen</t>
  </si>
  <si>
    <t>Familiestedet Bisgården</t>
  </si>
  <si>
    <t>Bisgårdsvej 12</t>
  </si>
  <si>
    <t>Grønnegangen 12</t>
  </si>
  <si>
    <t>Kirkegårdsgade 8 A</t>
  </si>
  <si>
    <t>Genbrugsværkstedet Gandrup</t>
  </si>
  <si>
    <t>Poul Smeds Vej 4</t>
  </si>
  <si>
    <t>Sulsted Landevej 93</t>
  </si>
  <si>
    <t>Huset For Døve</t>
  </si>
  <si>
    <t>Lemvigvej 87</t>
  </si>
  <si>
    <t>Tinghusgade 5</t>
  </si>
  <si>
    <t>Samsøgade 45</t>
  </si>
  <si>
    <t>Frederik Obelsvej 14</t>
  </si>
  <si>
    <t>Ungdomspensionen Saxogade</t>
  </si>
  <si>
    <t>Saxogade 9</t>
  </si>
  <si>
    <t>Skydebanevej 98</t>
  </si>
  <si>
    <t>Danmarksgade 17</t>
  </si>
  <si>
    <t>Østergade Kollegiet</t>
  </si>
  <si>
    <t>Østergade 64 A</t>
  </si>
  <si>
    <t>Tingstedet 10</t>
  </si>
  <si>
    <t>Boulevarden 13</t>
  </si>
  <si>
    <t>Godthåbsgade 8</t>
  </si>
  <si>
    <t>Sønderbro 12</t>
  </si>
  <si>
    <t>Filstedvej 10</t>
  </si>
  <si>
    <t>Europa Plads 2</t>
  </si>
  <si>
    <t>Arkivstræde 1</t>
  </si>
  <si>
    <t>Rendsburggade 2</t>
  </si>
  <si>
    <t>Østergade 26</t>
  </si>
  <si>
    <t>Kastetvej 24</t>
  </si>
  <si>
    <t>Sankt Peders Gade 3 A</t>
  </si>
  <si>
    <t>”Krudtuglen”</t>
  </si>
  <si>
    <t>Bredgade 15</t>
  </si>
  <si>
    <t>Fritids- og ungdomsklubber m.m.</t>
  </si>
  <si>
    <t>Sebbersundvej 2 B</t>
  </si>
  <si>
    <t>Thulevej 32 B</t>
  </si>
  <si>
    <t>Gammel Kongevej 34-38</t>
  </si>
  <si>
    <t>Herningvej 37</t>
  </si>
  <si>
    <t>Hellekisten 241</t>
  </si>
  <si>
    <t>Erik Ladefogedsvej 8</t>
  </si>
  <si>
    <t>Tranumparken 8 A</t>
  </si>
  <si>
    <t>Skydebanevej 6</t>
  </si>
  <si>
    <t>Kongerslev Hurlumhejhus</t>
  </si>
  <si>
    <t>Kongensgade 2</t>
  </si>
  <si>
    <t>Kongerslev Børnehave</t>
  </si>
  <si>
    <t>Fælledvej 8</t>
  </si>
  <si>
    <t>Skydebanevej 12</t>
  </si>
  <si>
    <t>Egernvej 1</t>
  </si>
  <si>
    <t>Hadsundvej 35</t>
  </si>
  <si>
    <t>Saltumvej 9 A</t>
  </si>
  <si>
    <t>Olympiaparken 7</t>
  </si>
  <si>
    <t>Toften 1</t>
  </si>
  <si>
    <t>Hals Museum, Udstillingsbygningen</t>
  </si>
  <si>
    <t>Skansen 1</t>
  </si>
  <si>
    <t>Skydebanevej 22</t>
  </si>
  <si>
    <t>Ågade 10</t>
  </si>
  <si>
    <t>Hasserisgade 10</t>
  </si>
  <si>
    <t>Bislev Børnehave</t>
  </si>
  <si>
    <t>Halkærvej 38</t>
  </si>
  <si>
    <t>Børnehaven Dragehaven</t>
  </si>
  <si>
    <t>Hobrovej 32</t>
  </si>
  <si>
    <t>Børnehaven Hvepsereden</t>
  </si>
  <si>
    <t>Halsvej 199 C</t>
  </si>
  <si>
    <t>Børnehaven Marihønen</t>
  </si>
  <si>
    <t>Halsvej 199 D</t>
  </si>
  <si>
    <t>Sygehusvej 3</t>
  </si>
  <si>
    <t>Gl. Skolevej 1A</t>
  </si>
  <si>
    <t>Børnehaven Stjernen</t>
  </si>
  <si>
    <t>Poul Paghs Gade 13</t>
  </si>
  <si>
    <t>Børnehaven Østerladen</t>
  </si>
  <si>
    <t>Nordmandshage 44</t>
  </si>
  <si>
    <t xml:space="preserve">Børnehaver, Daginstitutioner </t>
  </si>
  <si>
    <t>Daginstitutionen Solsikken</t>
  </si>
  <si>
    <t>Lundevej 58</t>
  </si>
  <si>
    <t>Daginstitutionen Vulkanen</t>
  </si>
  <si>
    <t>Nymøllevej 116</t>
  </si>
  <si>
    <t>Hals Børnehave</t>
  </si>
  <si>
    <t>Rosenvænget 1</t>
  </si>
  <si>
    <t>Spec.Børnehaven  Stampe</t>
  </si>
  <si>
    <t>Saturnvej 7 &amp; 9</t>
  </si>
  <si>
    <t>Område</t>
  </si>
  <si>
    <t>Administrationsbygninger m.m.</t>
  </si>
  <si>
    <t>Kulturinstitutioner m.m.</t>
  </si>
  <si>
    <t>Børnehaven Lille Tornhøj</t>
  </si>
  <si>
    <t>Biogas</t>
  </si>
  <si>
    <t>Andet</t>
  </si>
  <si>
    <t>Træpille (84%)/Solvarme (15%)/Olie (1%)</t>
  </si>
  <si>
    <t>2,56 (på 1% af samlede varmeforbrug)</t>
  </si>
  <si>
    <t>Børnehaven Regnbuen (Sebber)</t>
  </si>
  <si>
    <t xml:space="preserve">Andel af samlet </t>
  </si>
  <si>
    <t>udledning i %</t>
  </si>
  <si>
    <t xml:space="preserve">                                                    </t>
  </si>
  <si>
    <t>I alt</t>
  </si>
  <si>
    <t>Varme</t>
  </si>
  <si>
    <t>El</t>
  </si>
  <si>
    <r>
      <t xml:space="preserve">           </t>
    </r>
    <r>
      <rPr>
        <b/>
        <i/>
        <sz val="11"/>
        <color indexed="8"/>
        <rFont val="Calibri"/>
        <family val="2"/>
      </rPr>
      <t>Andel (%)</t>
    </r>
  </si>
  <si>
    <t>Hals Museum, Administration og Arkiv</t>
  </si>
  <si>
    <t>Samlet CO₂ udledning</t>
  </si>
  <si>
    <t xml:space="preserve">       Samlet oversigt over CO₂ udledning pr. område</t>
  </si>
  <si>
    <t>CO₂ udledning fra varme</t>
  </si>
  <si>
    <t>CO₂ udledning fra el</t>
  </si>
  <si>
    <t>Udledning t CO₂/år</t>
  </si>
  <si>
    <t>Forventet CO₂ reduktion (%)</t>
  </si>
  <si>
    <t>Samlet CO₂ udledning (t CO₂)</t>
  </si>
  <si>
    <t>m²</t>
  </si>
  <si>
    <t>Relativ CO₂ udledning pr. m²</t>
  </si>
  <si>
    <t>Areal (m²)</t>
  </si>
  <si>
    <t>CO₂udledning (kg CO₂/m²)</t>
  </si>
  <si>
    <t xml:space="preserve">                       Andel (kg CO₂/m²)</t>
  </si>
  <si>
    <t>kWh/m²/år</t>
  </si>
  <si>
    <t xml:space="preserve">m² </t>
  </si>
  <si>
    <t>CO₂ faktor kg/KWh (el)</t>
  </si>
  <si>
    <t>CO₂ Udslip kg/år (el)</t>
  </si>
  <si>
    <t>CO₂ faktor kg/KWh (varme)</t>
  </si>
  <si>
    <t>CO₂ Udslip kg/år (varme)</t>
  </si>
  <si>
    <t>CO₂ Udslip I alt</t>
  </si>
  <si>
    <t>CO₂ Udslip i kg i alt</t>
  </si>
  <si>
    <t>Allerede opnået reduktion (t CO₂)</t>
  </si>
  <si>
    <t>Yderlig forventet reduktion (t CO₂)</t>
  </si>
  <si>
    <t>I alt forventet reduktion (t CO₂)</t>
  </si>
  <si>
    <t xml:space="preserve">                                  CO₂ reduktion (2010)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</si>
</sst>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0"/>
    <numFmt numFmtId="174" formatCode="0.00000000"/>
    <numFmt numFmtId="175" formatCode="0.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MS Sans Serif"/>
      <family val="2"/>
    </font>
    <font>
      <b/>
      <sz val="11"/>
      <name val="MS Sans Serif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i/>
      <sz val="11"/>
      <name val="Calibri"/>
      <family val="2"/>
    </font>
    <font>
      <sz val="11"/>
      <color indexed="11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6" tint="0.5999900102615356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2" applyNumberFormat="0" applyAlignment="0" applyProtection="0"/>
    <xf numFmtId="0" fontId="45" fillId="24" borderId="3" applyNumberFormat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NumberFormat="1" applyFont="1" applyAlignment="1" quotePrefix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/>
    </xf>
    <xf numFmtId="0" fontId="56" fillId="0" borderId="0" xfId="0" applyFont="1" applyAlignment="1">
      <alignment horizontal="center"/>
    </xf>
    <xf numFmtId="1" fontId="5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Alignment="1">
      <alignment vertical="center"/>
    </xf>
    <xf numFmtId="0" fontId="53" fillId="4" borderId="0" xfId="0" applyFont="1" applyFill="1" applyAlignment="1">
      <alignment/>
    </xf>
    <xf numFmtId="0" fontId="53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0" borderId="0" xfId="0" applyFont="1" applyAlignment="1">
      <alignment horizontal="center"/>
    </xf>
    <xf numFmtId="0" fontId="57" fillId="0" borderId="10" xfId="0" applyFont="1" applyFill="1" applyBorder="1" applyAlignment="1" applyProtection="1">
      <alignment vertical="center" wrapText="1"/>
      <protection/>
    </xf>
    <xf numFmtId="0" fontId="53" fillId="4" borderId="0" xfId="0" applyFont="1" applyFill="1" applyAlignment="1">
      <alignment horizontal="left"/>
    </xf>
    <xf numFmtId="0" fontId="57" fillId="0" borderId="10" xfId="0" applyFont="1" applyFill="1" applyBorder="1" applyAlignment="1" applyProtection="1">
      <alignment horizontal="left" vertical="center" wrapText="1"/>
      <protection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quotePrefix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57" fillId="0" borderId="0" xfId="0" applyFont="1" applyFill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 applyProtection="1">
      <alignment vertical="center" wrapText="1"/>
      <protection/>
    </xf>
    <xf numFmtId="0" fontId="5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27" fillId="0" borderId="10" xfId="0" applyNumberFormat="1" applyFont="1" applyBorder="1" applyAlignment="1" quotePrefix="1">
      <alignment vertical="center"/>
    </xf>
    <xf numFmtId="0" fontId="57" fillId="0" borderId="0" xfId="0" applyFont="1" applyFill="1" applyAlignment="1" applyProtection="1">
      <alignment vertical="center" wrapText="1"/>
      <protection/>
    </xf>
    <xf numFmtId="0" fontId="57" fillId="0" borderId="10" xfId="0" applyFont="1" applyFill="1" applyBorder="1" applyAlignment="1" applyProtection="1">
      <alignment vertical="center" wrapText="1"/>
      <protection/>
    </xf>
    <xf numFmtId="0" fontId="27" fillId="0" borderId="0" xfId="0" applyNumberFormat="1" applyFont="1" applyAlignment="1" quotePrefix="1">
      <alignment vertical="center"/>
    </xf>
    <xf numFmtId="171" fontId="0" fillId="0" borderId="0" xfId="0" applyNumberFormat="1" applyAlignment="1">
      <alignment horizontal="center"/>
    </xf>
    <xf numFmtId="171" fontId="53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" fontId="27" fillId="0" borderId="0" xfId="0" applyNumberFormat="1" applyFont="1" applyAlignment="1">
      <alignment horizontal="center"/>
    </xf>
    <xf numFmtId="1" fontId="58" fillId="0" borderId="0" xfId="0" applyNumberFormat="1" applyFont="1" applyAlignment="1">
      <alignment horizontal="center"/>
    </xf>
    <xf numFmtId="0" fontId="2" fillId="0" borderId="10" xfId="0" applyNumberFormat="1" applyFont="1" applyBorder="1" applyAlignment="1" quotePrefix="1">
      <alignment vertical="center"/>
    </xf>
    <xf numFmtId="0" fontId="57" fillId="0" borderId="0" xfId="0" applyFont="1" applyFill="1" applyAlignment="1" applyProtection="1">
      <alignment horizontal="left" vertical="center" wrapText="1"/>
      <protection/>
    </xf>
    <xf numFmtId="0" fontId="53" fillId="0" borderId="10" xfId="0" applyFont="1" applyBorder="1" applyAlignment="1">
      <alignment horizontal="left"/>
    </xf>
    <xf numFmtId="0" fontId="27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53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ill="1" applyAlignment="1">
      <alignment/>
    </xf>
    <xf numFmtId="0" fontId="60" fillId="4" borderId="12" xfId="0" applyFont="1" applyFill="1" applyBorder="1" applyAlignment="1">
      <alignment/>
    </xf>
    <xf numFmtId="0" fontId="60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61" fillId="2" borderId="13" xfId="0" applyFont="1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62" fillId="4" borderId="15" xfId="0" applyFont="1" applyFill="1" applyBorder="1" applyAlignment="1">
      <alignment/>
    </xf>
    <xf numFmtId="0" fontId="63" fillId="4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15" xfId="0" applyBorder="1" applyAlignment="1">
      <alignment/>
    </xf>
    <xf numFmtId="0" fontId="5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53" fillId="4" borderId="17" xfId="0" applyFont="1" applyFill="1" applyBorder="1" applyAlignment="1">
      <alignment/>
    </xf>
    <xf numFmtId="0" fontId="53" fillId="4" borderId="18" xfId="0" applyFont="1" applyFill="1" applyBorder="1" applyAlignment="1">
      <alignment horizontal="center"/>
    </xf>
    <xf numFmtId="172" fontId="53" fillId="4" borderId="18" xfId="0" applyNumberFormat="1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60" fillId="4" borderId="12" xfId="0" applyFont="1" applyFill="1" applyBorder="1" applyAlignment="1">
      <alignment/>
    </xf>
    <xf numFmtId="0" fontId="53" fillId="4" borderId="14" xfId="0" applyFont="1" applyFill="1" applyBorder="1" applyAlignment="1">
      <alignment/>
    </xf>
    <xf numFmtId="0" fontId="0" fillId="0" borderId="15" xfId="0" applyBorder="1" applyAlignment="1">
      <alignment horizontal="left"/>
    </xf>
    <xf numFmtId="0" fontId="53" fillId="4" borderId="17" xfId="0" applyFont="1" applyFill="1" applyBorder="1" applyAlignment="1">
      <alignment horizontal="left"/>
    </xf>
    <xf numFmtId="0" fontId="53" fillId="4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4" fillId="4" borderId="13" xfId="0" applyFont="1" applyFill="1" applyBorder="1" applyAlignment="1">
      <alignment horizontal="center"/>
    </xf>
    <xf numFmtId="0" fontId="27" fillId="4" borderId="13" xfId="0" applyFont="1" applyFill="1" applyBorder="1" applyAlignment="1">
      <alignment horizontal="center"/>
    </xf>
    <xf numFmtId="0" fontId="63" fillId="2" borderId="14" xfId="0" applyFont="1" applyFill="1" applyBorder="1" applyAlignment="1">
      <alignment horizontal="center"/>
    </xf>
    <xf numFmtId="0" fontId="63" fillId="4" borderId="15" xfId="0" applyFont="1" applyFill="1" applyBorder="1" applyAlignment="1">
      <alignment horizontal="center"/>
    </xf>
    <xf numFmtId="0" fontId="63" fillId="2" borderId="16" xfId="0" applyFont="1" applyFill="1" applyBorder="1" applyAlignment="1">
      <alignment horizontal="center"/>
    </xf>
    <xf numFmtId="171" fontId="53" fillId="0" borderId="0" xfId="0" applyNumberFormat="1" applyFon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71" fontId="53" fillId="4" borderId="18" xfId="0" applyNumberFormat="1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027"/>
          <c:y val="0.03975"/>
          <c:w val="0.5475"/>
          <c:h val="0.92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'Samlet oversigt'!$A$4:$A$9</c:f>
              <c:strCache/>
            </c:strRef>
          </c:cat>
          <c:val>
            <c:numRef>
              <c:f>'Samlet oversigt'!$B$4:$B$9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'Samlet oversigt'!$A$4:$A$9</c:f>
              <c:strCache/>
            </c:strRef>
          </c:cat>
          <c:val>
            <c:numRef>
              <c:f>'Samlet oversigt'!$C$4:$C$9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'Samlet oversigt'!$A$4:$A$9</c:f>
              <c:strCache/>
            </c:strRef>
          </c:cat>
          <c:val>
            <c:numRef>
              <c:f>'Samlet oversigt'!$D$4:$D$9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'Samlet oversigt'!$A$4:$A$9</c:f>
              <c:strCache/>
            </c:strRef>
          </c:cat>
          <c:val>
            <c:numRef>
              <c:f>'Samlet oversigt'!$E$4:$E$9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75"/>
          <c:y val="0.072"/>
          <c:w val="0.31725"/>
          <c:h val="0.8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12</xdr:row>
      <xdr:rowOff>9525</xdr:rowOff>
    </xdr:from>
    <xdr:to>
      <xdr:col>3</xdr:col>
      <xdr:colOff>1295400</xdr:colOff>
      <xdr:row>26</xdr:row>
      <xdr:rowOff>95250</xdr:rowOff>
    </xdr:to>
    <xdr:graphicFrame>
      <xdr:nvGraphicFramePr>
        <xdr:cNvPr id="1" name="Diagram 5"/>
        <xdr:cNvGraphicFramePr/>
      </xdr:nvGraphicFramePr>
      <xdr:xfrm>
        <a:off x="1419225" y="3038475"/>
        <a:ext cx="52197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Q1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9.140625" style="11" customWidth="1"/>
    <col min="2" max="2" width="22.7109375" style="0" customWidth="1"/>
    <col min="3" max="3" width="8.28125" style="4" customWidth="1"/>
    <col min="4" max="4" width="12.421875" style="21" customWidth="1"/>
    <col min="5" max="5" width="11.8515625" style="0" customWidth="1"/>
    <col min="6" max="6" width="25.7109375" style="4" customWidth="1"/>
    <col min="7" max="7" width="15.7109375" style="0" customWidth="1"/>
    <col min="8" max="8" width="21.8515625" style="0" customWidth="1"/>
    <col min="9" max="9" width="19.57421875" style="0" customWidth="1"/>
    <col min="10" max="10" width="25.7109375" style="4" customWidth="1"/>
    <col min="11" max="11" width="15.7109375" style="0" customWidth="1"/>
    <col min="12" max="12" width="14.421875" style="0" customWidth="1"/>
    <col min="13" max="13" width="15.140625" style="0" customWidth="1"/>
    <col min="14" max="14" width="7.140625" style="0" customWidth="1"/>
    <col min="15" max="15" width="24.421875" style="0" customWidth="1"/>
    <col min="16" max="17" width="24.00390625" style="0" customWidth="1"/>
  </cols>
  <sheetData>
    <row r="1" spans="1:17" s="15" customFormat="1" ht="29.25" customHeight="1">
      <c r="A1" s="13" t="s">
        <v>520</v>
      </c>
      <c r="B1" s="14" t="s">
        <v>231</v>
      </c>
      <c r="C1" s="14" t="s">
        <v>234</v>
      </c>
      <c r="D1" s="18" t="s">
        <v>235</v>
      </c>
      <c r="E1" s="14" t="s">
        <v>553</v>
      </c>
      <c r="F1" s="14" t="s">
        <v>103</v>
      </c>
      <c r="G1" s="14" t="s">
        <v>558</v>
      </c>
      <c r="H1" s="14" t="s">
        <v>560</v>
      </c>
      <c r="I1" s="14" t="s">
        <v>561</v>
      </c>
      <c r="J1" s="14" t="s">
        <v>104</v>
      </c>
      <c r="K1" s="14" t="s">
        <v>558</v>
      </c>
      <c r="L1" s="14" t="s">
        <v>105</v>
      </c>
      <c r="M1" s="14" t="s">
        <v>106</v>
      </c>
      <c r="N1" s="14" t="s">
        <v>533</v>
      </c>
      <c r="O1" s="14" t="s">
        <v>562</v>
      </c>
      <c r="P1" s="14" t="s">
        <v>563</v>
      </c>
      <c r="Q1" s="14" t="s">
        <v>564</v>
      </c>
    </row>
    <row r="2" spans="1:17" ht="15">
      <c r="A2" s="32" t="s">
        <v>480</v>
      </c>
      <c r="B2" s="17" t="s">
        <v>481</v>
      </c>
      <c r="C2" s="22">
        <v>9362</v>
      </c>
      <c r="D2" s="17" t="s">
        <v>363</v>
      </c>
      <c r="E2" s="25">
        <v>337</v>
      </c>
      <c r="F2" s="4">
        <v>12475</v>
      </c>
      <c r="G2" s="8">
        <f aca="true" t="shared" si="0" ref="G2:G13">F2/E2</f>
        <v>37.017804154302674</v>
      </c>
      <c r="H2" s="35">
        <v>0.447</v>
      </c>
      <c r="I2" s="8">
        <f>F2*H2</f>
        <v>5576.325</v>
      </c>
      <c r="J2" s="4">
        <v>48375</v>
      </c>
      <c r="K2" s="8">
        <f aca="true" t="shared" si="1" ref="K2:K42">J2/E2</f>
        <v>143.5459940652819</v>
      </c>
      <c r="O2" s="37">
        <v>0.347</v>
      </c>
      <c r="P2" s="37">
        <f>O2*J2</f>
        <v>16786.125</v>
      </c>
      <c r="Q2" s="38">
        <f aca="true" t="shared" si="2" ref="Q2:Q28">I2+P2</f>
        <v>22362.45</v>
      </c>
    </row>
    <row r="3" spans="1:17" ht="15">
      <c r="A3" s="32" t="s">
        <v>506</v>
      </c>
      <c r="B3" s="17" t="s">
        <v>507</v>
      </c>
      <c r="C3" s="22">
        <v>9240</v>
      </c>
      <c r="D3" s="17" t="s">
        <v>308</v>
      </c>
      <c r="E3" s="4">
        <v>264</v>
      </c>
      <c r="F3" s="4">
        <v>8148</v>
      </c>
      <c r="G3" s="8">
        <f t="shared" si="0"/>
        <v>30.863636363636363</v>
      </c>
      <c r="H3" s="35">
        <v>0.447</v>
      </c>
      <c r="I3" s="8">
        <f>F3*H3</f>
        <v>3642.156</v>
      </c>
      <c r="K3" s="8">
        <f t="shared" si="1"/>
        <v>0</v>
      </c>
      <c r="M3" s="4">
        <v>38863</v>
      </c>
      <c r="N3" s="4"/>
      <c r="O3" s="37">
        <v>0.228</v>
      </c>
      <c r="P3" s="37">
        <f>O3*M3</f>
        <v>8860.764000000001</v>
      </c>
      <c r="Q3" s="38">
        <f t="shared" si="2"/>
        <v>12502.920000000002</v>
      </c>
    </row>
    <row r="4" spans="1:17" ht="15">
      <c r="A4" s="34" t="s">
        <v>0</v>
      </c>
      <c r="B4" s="17" t="s">
        <v>232</v>
      </c>
      <c r="C4" s="22">
        <v>9310</v>
      </c>
      <c r="D4" s="19" t="s">
        <v>233</v>
      </c>
      <c r="E4" s="4">
        <v>211</v>
      </c>
      <c r="F4" s="5">
        <v>21322</v>
      </c>
      <c r="G4" s="8">
        <f t="shared" si="0"/>
        <v>101.0521327014218</v>
      </c>
      <c r="H4" s="35">
        <v>0.447</v>
      </c>
      <c r="I4" s="8">
        <f>F4*H4</f>
        <v>9530.934</v>
      </c>
      <c r="J4" s="4">
        <v>74433</v>
      </c>
      <c r="K4" s="8">
        <f t="shared" si="1"/>
        <v>352.7630331753555</v>
      </c>
      <c r="M4" s="4"/>
      <c r="N4" s="4"/>
      <c r="O4" s="37">
        <v>0.086</v>
      </c>
      <c r="P4" s="37">
        <f aca="true" t="shared" si="3" ref="P4:P12">O4*J4</f>
        <v>6401.237999999999</v>
      </c>
      <c r="Q4" s="38">
        <f t="shared" si="2"/>
        <v>15932.171999999999</v>
      </c>
    </row>
    <row r="5" spans="1:17" ht="15" customHeight="1">
      <c r="A5" s="34" t="s">
        <v>1</v>
      </c>
      <c r="B5" s="17" t="s">
        <v>236</v>
      </c>
      <c r="C5" s="22">
        <v>9400</v>
      </c>
      <c r="D5" s="19" t="s">
        <v>237</v>
      </c>
      <c r="E5" s="4">
        <v>457</v>
      </c>
      <c r="F5" s="4">
        <v>10458</v>
      </c>
      <c r="G5" s="8">
        <f t="shared" si="0"/>
        <v>22.88402625820569</v>
      </c>
      <c r="H5" s="35">
        <v>0.447</v>
      </c>
      <c r="I5" s="8">
        <f aca="true" t="shared" si="4" ref="I5:I60">F5*H5</f>
        <v>4674.726</v>
      </c>
      <c r="J5" s="4">
        <v>59383</v>
      </c>
      <c r="K5" s="8">
        <f t="shared" si="1"/>
        <v>129.94091903719914</v>
      </c>
      <c r="M5" s="4"/>
      <c r="N5" s="4"/>
      <c r="O5" s="37">
        <v>0.086</v>
      </c>
      <c r="P5" s="37">
        <f t="shared" si="3"/>
        <v>5106.937999999999</v>
      </c>
      <c r="Q5" s="38">
        <f t="shared" si="2"/>
        <v>9781.663999999999</v>
      </c>
    </row>
    <row r="6" spans="1:17" ht="15">
      <c r="A6" s="34" t="s">
        <v>2</v>
      </c>
      <c r="B6" s="17" t="s">
        <v>330</v>
      </c>
      <c r="C6" s="22">
        <v>9000</v>
      </c>
      <c r="D6" s="19" t="s">
        <v>245</v>
      </c>
      <c r="E6" s="4">
        <v>398</v>
      </c>
      <c r="F6" s="4">
        <v>11127</v>
      </c>
      <c r="G6" s="8">
        <f t="shared" si="0"/>
        <v>27.957286432160803</v>
      </c>
      <c r="H6" s="35">
        <v>0.447</v>
      </c>
      <c r="I6" s="8">
        <f t="shared" si="4"/>
        <v>4973.769</v>
      </c>
      <c r="J6" s="4">
        <v>61748</v>
      </c>
      <c r="K6" s="8">
        <f t="shared" si="1"/>
        <v>155.14572864321607</v>
      </c>
      <c r="M6" s="4"/>
      <c r="N6" s="4"/>
      <c r="O6" s="37">
        <v>0.086</v>
      </c>
      <c r="P6" s="37">
        <f t="shared" si="3"/>
        <v>5310.3279999999995</v>
      </c>
      <c r="Q6" s="38">
        <f t="shared" si="2"/>
        <v>10284.097</v>
      </c>
    </row>
    <row r="7" spans="1:17" ht="15" customHeight="1">
      <c r="A7" s="43" t="s">
        <v>3</v>
      </c>
      <c r="B7" s="17" t="s">
        <v>331</v>
      </c>
      <c r="C7" s="22">
        <v>9380</v>
      </c>
      <c r="D7" s="19" t="s">
        <v>281</v>
      </c>
      <c r="E7" s="4">
        <v>287</v>
      </c>
      <c r="F7" s="4">
        <v>8167</v>
      </c>
      <c r="G7" s="8">
        <f t="shared" si="0"/>
        <v>28.45644599303136</v>
      </c>
      <c r="H7" s="35">
        <v>0.447</v>
      </c>
      <c r="I7" s="8">
        <f t="shared" si="4"/>
        <v>3650.649</v>
      </c>
      <c r="J7" s="4">
        <v>57147</v>
      </c>
      <c r="K7" s="8">
        <f t="shared" si="1"/>
        <v>199.1184668989547</v>
      </c>
      <c r="M7" s="4"/>
      <c r="N7" s="4"/>
      <c r="O7" s="37">
        <v>0.086</v>
      </c>
      <c r="P7" s="37">
        <f t="shared" si="3"/>
        <v>4914.642</v>
      </c>
      <c r="Q7" s="38">
        <f t="shared" si="2"/>
        <v>8565.291</v>
      </c>
    </row>
    <row r="8" spans="1:17" ht="15">
      <c r="A8" s="34" t="s">
        <v>4</v>
      </c>
      <c r="B8" s="17" t="s">
        <v>269</v>
      </c>
      <c r="C8" s="22">
        <v>9270</v>
      </c>
      <c r="D8" s="19" t="s">
        <v>262</v>
      </c>
      <c r="E8" s="4">
        <v>228</v>
      </c>
      <c r="F8" s="4">
        <v>16215</v>
      </c>
      <c r="G8" s="8">
        <f t="shared" si="0"/>
        <v>71.11842105263158</v>
      </c>
      <c r="H8" s="35">
        <v>0.447</v>
      </c>
      <c r="I8" s="8">
        <f t="shared" si="4"/>
        <v>7248.1050000000005</v>
      </c>
      <c r="J8" s="4">
        <v>23417.8</v>
      </c>
      <c r="K8" s="8">
        <f t="shared" si="1"/>
        <v>102.70964912280701</v>
      </c>
      <c r="M8" s="4"/>
      <c r="N8" s="4"/>
      <c r="O8" s="37">
        <v>0.086</v>
      </c>
      <c r="P8" s="37">
        <f t="shared" si="3"/>
        <v>2013.9307999999999</v>
      </c>
      <c r="Q8" s="38">
        <f t="shared" si="2"/>
        <v>9262.0358</v>
      </c>
    </row>
    <row r="9" spans="1:17" ht="15">
      <c r="A9" s="34" t="s">
        <v>5</v>
      </c>
      <c r="B9" s="17" t="s">
        <v>238</v>
      </c>
      <c r="C9" s="22">
        <v>9230</v>
      </c>
      <c r="D9" s="19" t="s">
        <v>239</v>
      </c>
      <c r="E9" s="4">
        <v>750</v>
      </c>
      <c r="F9" s="4">
        <v>9116</v>
      </c>
      <c r="G9" s="8">
        <f t="shared" si="0"/>
        <v>12.154666666666667</v>
      </c>
      <c r="H9" s="35">
        <v>0.447</v>
      </c>
      <c r="I9" s="8">
        <f t="shared" si="4"/>
        <v>4074.852</v>
      </c>
      <c r="J9" s="4">
        <v>17264.5</v>
      </c>
      <c r="K9" s="8">
        <f t="shared" si="1"/>
        <v>23.019333333333332</v>
      </c>
      <c r="M9" s="4"/>
      <c r="N9" s="4"/>
      <c r="O9" s="37">
        <v>0.086</v>
      </c>
      <c r="P9" s="37">
        <f t="shared" si="3"/>
        <v>1484.7469999999998</v>
      </c>
      <c r="Q9" s="38">
        <f t="shared" si="2"/>
        <v>5559.599</v>
      </c>
    </row>
    <row r="10" spans="1:17" ht="30">
      <c r="A10" s="34" t="s">
        <v>6</v>
      </c>
      <c r="B10" s="17" t="s">
        <v>314</v>
      </c>
      <c r="C10" s="22">
        <v>9210</v>
      </c>
      <c r="D10" s="19" t="s">
        <v>248</v>
      </c>
      <c r="E10" s="4">
        <v>350</v>
      </c>
      <c r="F10" s="4">
        <v>9780</v>
      </c>
      <c r="G10" s="8">
        <f t="shared" si="0"/>
        <v>27.942857142857143</v>
      </c>
      <c r="H10" s="35">
        <v>0.447</v>
      </c>
      <c r="I10" s="8">
        <f t="shared" si="4"/>
        <v>4371.66</v>
      </c>
      <c r="J10" s="4">
        <v>58140</v>
      </c>
      <c r="K10" s="8">
        <f t="shared" si="1"/>
        <v>166.11428571428573</v>
      </c>
      <c r="M10" s="4"/>
      <c r="N10" s="4"/>
      <c r="O10" s="37">
        <v>0.086</v>
      </c>
      <c r="P10" s="37">
        <f t="shared" si="3"/>
        <v>5000.04</v>
      </c>
      <c r="Q10" s="38">
        <f t="shared" si="2"/>
        <v>9371.7</v>
      </c>
    </row>
    <row r="11" spans="1:17" ht="15">
      <c r="A11" s="34" t="s">
        <v>7</v>
      </c>
      <c r="B11" s="17" t="s">
        <v>246</v>
      </c>
      <c r="C11" s="22">
        <v>9000</v>
      </c>
      <c r="D11" s="19" t="s">
        <v>245</v>
      </c>
      <c r="E11" s="4">
        <v>435</v>
      </c>
      <c r="F11" s="4">
        <v>13420</v>
      </c>
      <c r="G11" s="8">
        <f t="shared" si="0"/>
        <v>30.850574712643677</v>
      </c>
      <c r="H11" s="35">
        <v>0.447</v>
      </c>
      <c r="I11" s="8">
        <f t="shared" si="4"/>
        <v>5998.74</v>
      </c>
      <c r="J11" s="4">
        <v>33368</v>
      </c>
      <c r="K11" s="8">
        <f t="shared" si="1"/>
        <v>76.7080459770115</v>
      </c>
      <c r="M11" s="4"/>
      <c r="N11" s="4"/>
      <c r="O11" s="37">
        <v>0.086</v>
      </c>
      <c r="P11" s="37">
        <f t="shared" si="3"/>
        <v>2869.6479999999997</v>
      </c>
      <c r="Q11" s="38">
        <f t="shared" si="2"/>
        <v>8868.387999999999</v>
      </c>
    </row>
    <row r="12" spans="1:17" ht="15" customHeight="1">
      <c r="A12" s="34" t="s">
        <v>8</v>
      </c>
      <c r="B12" s="17" t="s">
        <v>266</v>
      </c>
      <c r="C12" s="22">
        <v>9400</v>
      </c>
      <c r="D12" s="19" t="s">
        <v>237</v>
      </c>
      <c r="E12" s="4">
        <v>275</v>
      </c>
      <c r="F12" s="4">
        <v>10076</v>
      </c>
      <c r="G12" s="8">
        <f t="shared" si="0"/>
        <v>36.64</v>
      </c>
      <c r="H12" s="35">
        <v>0.447</v>
      </c>
      <c r="I12" s="8">
        <f t="shared" si="4"/>
        <v>4503.972</v>
      </c>
      <c r="J12" s="4">
        <v>28136.7</v>
      </c>
      <c r="K12" s="8">
        <f t="shared" si="1"/>
        <v>102.31527272727273</v>
      </c>
      <c r="M12" s="4"/>
      <c r="N12" s="4"/>
      <c r="O12" s="37">
        <v>0.086</v>
      </c>
      <c r="P12" s="37">
        <f t="shared" si="3"/>
        <v>2419.7562</v>
      </c>
      <c r="Q12" s="38">
        <f t="shared" si="2"/>
        <v>6923.7282</v>
      </c>
    </row>
    <row r="13" spans="1:17" ht="15">
      <c r="A13" s="34" t="s">
        <v>9</v>
      </c>
      <c r="B13" s="17" t="s">
        <v>275</v>
      </c>
      <c r="C13" s="22">
        <v>9381</v>
      </c>
      <c r="D13" s="19" t="s">
        <v>276</v>
      </c>
      <c r="E13" s="4">
        <v>429</v>
      </c>
      <c r="F13" s="4">
        <v>14630</v>
      </c>
      <c r="G13" s="8">
        <f t="shared" si="0"/>
        <v>34.1025641025641</v>
      </c>
      <c r="H13" s="35">
        <v>0.447</v>
      </c>
      <c r="I13" s="8">
        <f t="shared" si="4"/>
        <v>6539.61</v>
      </c>
      <c r="K13" s="8">
        <f t="shared" si="1"/>
        <v>0</v>
      </c>
      <c r="M13" s="4">
        <v>11060</v>
      </c>
      <c r="N13" s="4"/>
      <c r="O13" s="37">
        <v>0.228</v>
      </c>
      <c r="P13" s="37">
        <f>O13*M13</f>
        <v>2521.6800000000003</v>
      </c>
      <c r="Q13" s="38">
        <f t="shared" si="2"/>
        <v>9061.29</v>
      </c>
    </row>
    <row r="14" spans="1:17" ht="15">
      <c r="A14" s="34" t="s">
        <v>10</v>
      </c>
      <c r="B14" s="17" t="s">
        <v>316</v>
      </c>
      <c r="C14" s="22">
        <v>9000</v>
      </c>
      <c r="D14" s="19" t="s">
        <v>245</v>
      </c>
      <c r="E14" s="4">
        <v>280</v>
      </c>
      <c r="F14" s="4">
        <v>7810</v>
      </c>
      <c r="G14" s="8">
        <f aca="true" t="shared" si="5" ref="G14:G42">F14/E14</f>
        <v>27.892857142857142</v>
      </c>
      <c r="H14" s="35">
        <v>0.447</v>
      </c>
      <c r="I14" s="8">
        <f t="shared" si="4"/>
        <v>3491.07</v>
      </c>
      <c r="J14" s="4">
        <v>56846</v>
      </c>
      <c r="K14" s="8">
        <f t="shared" si="1"/>
        <v>203.02142857142857</v>
      </c>
      <c r="M14" s="4"/>
      <c r="N14" s="4"/>
      <c r="O14" s="37">
        <v>0.086</v>
      </c>
      <c r="P14" s="37">
        <f aca="true" t="shared" si="6" ref="P14:P19">O14*J14</f>
        <v>4888.755999999999</v>
      </c>
      <c r="Q14" s="38">
        <f t="shared" si="2"/>
        <v>8379.826</v>
      </c>
    </row>
    <row r="15" spans="1:17" ht="14.25" customHeight="1">
      <c r="A15" s="34" t="s">
        <v>11</v>
      </c>
      <c r="B15" s="17" t="s">
        <v>294</v>
      </c>
      <c r="C15" s="22">
        <v>9400</v>
      </c>
      <c r="D15" s="19" t="s">
        <v>237</v>
      </c>
      <c r="E15" s="4">
        <v>436</v>
      </c>
      <c r="F15" s="4">
        <v>26980</v>
      </c>
      <c r="G15" s="8">
        <f t="shared" si="5"/>
        <v>61.88073394495413</v>
      </c>
      <c r="H15" s="35">
        <v>0.447</v>
      </c>
      <c r="I15" s="8">
        <f t="shared" si="4"/>
        <v>12060.06</v>
      </c>
      <c r="J15" s="4">
        <v>58007</v>
      </c>
      <c r="K15" s="8">
        <f t="shared" si="1"/>
        <v>133.04357798165137</v>
      </c>
      <c r="M15" s="4"/>
      <c r="N15" s="4"/>
      <c r="O15" s="37">
        <v>0.086</v>
      </c>
      <c r="P15" s="37">
        <f t="shared" si="6"/>
        <v>4988.602</v>
      </c>
      <c r="Q15" s="38">
        <f t="shared" si="2"/>
        <v>17048.662</v>
      </c>
    </row>
    <row r="16" spans="1:17" ht="15">
      <c r="A16" s="34" t="s">
        <v>12</v>
      </c>
      <c r="B16" s="17" t="s">
        <v>242</v>
      </c>
      <c r="C16" s="22">
        <v>9220</v>
      </c>
      <c r="D16" s="19" t="s">
        <v>243</v>
      </c>
      <c r="E16" s="4">
        <v>819</v>
      </c>
      <c r="F16" s="4">
        <v>20151</v>
      </c>
      <c r="G16" s="8">
        <f t="shared" si="5"/>
        <v>24.604395604395606</v>
      </c>
      <c r="H16" s="35">
        <v>0.447</v>
      </c>
      <c r="I16" s="8">
        <f t="shared" si="4"/>
        <v>9007.497</v>
      </c>
      <c r="J16" s="4">
        <v>107371</v>
      </c>
      <c r="K16" s="8">
        <f t="shared" si="1"/>
        <v>131.1001221001221</v>
      </c>
      <c r="M16" s="4"/>
      <c r="N16" s="4"/>
      <c r="O16" s="37">
        <v>0.086</v>
      </c>
      <c r="P16" s="37">
        <f t="shared" si="6"/>
        <v>9233.905999999999</v>
      </c>
      <c r="Q16" s="38">
        <f t="shared" si="2"/>
        <v>18241.403</v>
      </c>
    </row>
    <row r="17" spans="1:17" ht="15">
      <c r="A17" s="34" t="s">
        <v>13</v>
      </c>
      <c r="B17" s="17" t="s">
        <v>244</v>
      </c>
      <c r="C17" s="22">
        <v>9000</v>
      </c>
      <c r="D17" s="19" t="s">
        <v>245</v>
      </c>
      <c r="E17" s="4">
        <v>460</v>
      </c>
      <c r="F17" s="4">
        <v>20724</v>
      </c>
      <c r="G17" s="8">
        <f t="shared" si="5"/>
        <v>45.052173913043475</v>
      </c>
      <c r="H17" s="35">
        <v>0.447</v>
      </c>
      <c r="I17" s="8">
        <f t="shared" si="4"/>
        <v>9263.628</v>
      </c>
      <c r="J17" s="4">
        <v>44161</v>
      </c>
      <c r="K17" s="8">
        <f t="shared" si="1"/>
        <v>96.00217391304348</v>
      </c>
      <c r="M17" s="4"/>
      <c r="N17" s="4"/>
      <c r="O17" s="37">
        <v>0.086</v>
      </c>
      <c r="P17" s="37">
        <f t="shared" si="6"/>
        <v>3797.8459999999995</v>
      </c>
      <c r="Q17" s="38">
        <f t="shared" si="2"/>
        <v>13061.474</v>
      </c>
    </row>
    <row r="18" spans="1:17" ht="15">
      <c r="A18" s="34" t="s">
        <v>14</v>
      </c>
      <c r="B18" s="17" t="s">
        <v>247</v>
      </c>
      <c r="C18" s="22">
        <v>9210</v>
      </c>
      <c r="D18" s="19" t="s">
        <v>248</v>
      </c>
      <c r="E18" s="4">
        <v>434</v>
      </c>
      <c r="F18" s="6">
        <v>16352</v>
      </c>
      <c r="G18" s="8">
        <f t="shared" si="5"/>
        <v>37.67741935483871</v>
      </c>
      <c r="H18" s="35">
        <v>0.447</v>
      </c>
      <c r="I18" s="8">
        <f t="shared" si="4"/>
        <v>7309.344</v>
      </c>
      <c r="J18" s="4">
        <v>42157.2</v>
      </c>
      <c r="K18" s="8">
        <f t="shared" si="1"/>
        <v>97.1364055299539</v>
      </c>
      <c r="M18" s="4"/>
      <c r="N18" s="4"/>
      <c r="O18" s="37">
        <v>0.086</v>
      </c>
      <c r="P18" s="37">
        <f t="shared" si="6"/>
        <v>3625.5191999999993</v>
      </c>
      <c r="Q18" s="38">
        <f t="shared" si="2"/>
        <v>10934.8632</v>
      </c>
    </row>
    <row r="19" spans="1:17" ht="15">
      <c r="A19" s="34" t="s">
        <v>15</v>
      </c>
      <c r="B19" s="17" t="s">
        <v>313</v>
      </c>
      <c r="C19" s="22">
        <v>9000</v>
      </c>
      <c r="D19" s="19" t="s">
        <v>245</v>
      </c>
      <c r="E19" s="4">
        <v>202</v>
      </c>
      <c r="F19" s="4">
        <v>4813</v>
      </c>
      <c r="G19" s="8">
        <f t="shared" si="5"/>
        <v>23.826732673267326</v>
      </c>
      <c r="H19" s="35">
        <v>0.447</v>
      </c>
      <c r="I19" s="8">
        <f t="shared" si="4"/>
        <v>2151.411</v>
      </c>
      <c r="K19" s="8">
        <f t="shared" si="1"/>
        <v>0</v>
      </c>
      <c r="M19" s="4"/>
      <c r="N19" s="4"/>
      <c r="O19" s="37">
        <v>0.086</v>
      </c>
      <c r="P19" s="37">
        <f t="shared" si="6"/>
        <v>0</v>
      </c>
      <c r="Q19" s="38">
        <f t="shared" si="2"/>
        <v>2151.411</v>
      </c>
    </row>
    <row r="20" spans="1:17" ht="15">
      <c r="A20" s="32" t="s">
        <v>508</v>
      </c>
      <c r="B20" s="17" t="s">
        <v>509</v>
      </c>
      <c r="C20" s="22">
        <v>9240</v>
      </c>
      <c r="D20" s="17" t="s">
        <v>308</v>
      </c>
      <c r="E20" s="25">
        <v>295</v>
      </c>
      <c r="F20" s="4">
        <v>9802</v>
      </c>
      <c r="G20" s="8">
        <f t="shared" si="5"/>
        <v>33.227118644067794</v>
      </c>
      <c r="H20" s="35">
        <v>0.447</v>
      </c>
      <c r="I20" s="8">
        <f t="shared" si="4"/>
        <v>4381.494</v>
      </c>
      <c r="K20" s="8">
        <f t="shared" si="1"/>
        <v>0</v>
      </c>
      <c r="M20" s="4">
        <v>6798</v>
      </c>
      <c r="O20" s="37">
        <v>0.228</v>
      </c>
      <c r="P20" s="37">
        <f>O20*M20</f>
        <v>1549.944</v>
      </c>
      <c r="Q20" s="38">
        <f t="shared" si="2"/>
        <v>5931.438</v>
      </c>
    </row>
    <row r="21" spans="1:17" ht="15">
      <c r="A21" s="34" t="s">
        <v>16</v>
      </c>
      <c r="B21" s="17" t="s">
        <v>249</v>
      </c>
      <c r="C21" s="22">
        <v>9230</v>
      </c>
      <c r="D21" s="19" t="s">
        <v>239</v>
      </c>
      <c r="E21" s="4">
        <v>270</v>
      </c>
      <c r="F21" s="4">
        <v>7167</v>
      </c>
      <c r="G21" s="8">
        <f t="shared" si="5"/>
        <v>26.544444444444444</v>
      </c>
      <c r="H21" s="35">
        <v>0.447</v>
      </c>
      <c r="I21" s="8">
        <f t="shared" si="4"/>
        <v>3203.649</v>
      </c>
      <c r="J21" s="4">
        <v>38446.3</v>
      </c>
      <c r="K21" s="8">
        <f t="shared" si="1"/>
        <v>142.39370370370372</v>
      </c>
      <c r="M21" s="4"/>
      <c r="N21" s="4"/>
      <c r="O21" s="37">
        <v>0.086</v>
      </c>
      <c r="P21" s="37">
        <f aca="true" t="shared" si="7" ref="P21:P34">O21*J21</f>
        <v>3306.3818</v>
      </c>
      <c r="Q21" s="38">
        <f t="shared" si="2"/>
        <v>6510.0308</v>
      </c>
    </row>
    <row r="22" spans="1:17" ht="15">
      <c r="A22" s="34" t="s">
        <v>17</v>
      </c>
      <c r="B22" s="17" t="s">
        <v>257</v>
      </c>
      <c r="C22" s="22">
        <v>9260</v>
      </c>
      <c r="D22" s="19" t="s">
        <v>241</v>
      </c>
      <c r="E22" s="4">
        <v>246</v>
      </c>
      <c r="F22" s="4">
        <v>10707</v>
      </c>
      <c r="G22" s="8">
        <f t="shared" si="5"/>
        <v>43.52439024390244</v>
      </c>
      <c r="H22" s="35">
        <v>0.447</v>
      </c>
      <c r="I22" s="8">
        <f t="shared" si="4"/>
        <v>4786.029</v>
      </c>
      <c r="J22" s="4">
        <v>20659.5</v>
      </c>
      <c r="K22" s="8">
        <f t="shared" si="1"/>
        <v>83.98170731707317</v>
      </c>
      <c r="M22" s="4"/>
      <c r="N22" s="4"/>
      <c r="O22" s="37">
        <v>0.086</v>
      </c>
      <c r="P22" s="37">
        <f t="shared" si="7"/>
        <v>1776.7169999999999</v>
      </c>
      <c r="Q22" s="38">
        <f t="shared" si="2"/>
        <v>6562.746</v>
      </c>
    </row>
    <row r="23" spans="1:17" ht="15">
      <c r="A23" s="34" t="s">
        <v>18</v>
      </c>
      <c r="B23" s="17" t="s">
        <v>251</v>
      </c>
      <c r="C23" s="22">
        <v>9220</v>
      </c>
      <c r="D23" s="19" t="s">
        <v>243</v>
      </c>
      <c r="E23" s="4">
        <v>378</v>
      </c>
      <c r="F23" s="4">
        <v>13442</v>
      </c>
      <c r="G23" s="8">
        <f t="shared" si="5"/>
        <v>35.560846560846564</v>
      </c>
      <c r="H23" s="35">
        <v>0.447</v>
      </c>
      <c r="I23" s="8">
        <f t="shared" si="4"/>
        <v>6008.5740000000005</v>
      </c>
      <c r="K23" s="8">
        <f t="shared" si="1"/>
        <v>0</v>
      </c>
      <c r="M23" s="4"/>
      <c r="N23" s="4"/>
      <c r="O23" s="37">
        <v>0.086</v>
      </c>
      <c r="P23" s="37">
        <f t="shared" si="7"/>
        <v>0</v>
      </c>
      <c r="Q23" s="38">
        <f t="shared" si="2"/>
        <v>6008.5740000000005</v>
      </c>
    </row>
    <row r="24" spans="1:17" ht="15">
      <c r="A24" s="34" t="s">
        <v>19</v>
      </c>
      <c r="B24" s="17" t="s">
        <v>279</v>
      </c>
      <c r="C24" s="22">
        <v>9210</v>
      </c>
      <c r="D24" s="19" t="s">
        <v>248</v>
      </c>
      <c r="E24" s="4">
        <v>548</v>
      </c>
      <c r="F24" s="4">
        <v>15603</v>
      </c>
      <c r="G24" s="8">
        <f t="shared" si="5"/>
        <v>28.472627737226276</v>
      </c>
      <c r="H24" s="35">
        <v>0.447</v>
      </c>
      <c r="I24" s="8">
        <f t="shared" si="4"/>
        <v>6974.541</v>
      </c>
      <c r="J24" s="4">
        <v>68456</v>
      </c>
      <c r="K24" s="8">
        <f t="shared" si="1"/>
        <v>124.91970802919708</v>
      </c>
      <c r="M24" s="4"/>
      <c r="N24" s="4"/>
      <c r="O24" s="37">
        <v>0.086</v>
      </c>
      <c r="P24" s="37">
        <f t="shared" si="7"/>
        <v>5887.215999999999</v>
      </c>
      <c r="Q24" s="38">
        <f t="shared" si="2"/>
        <v>12861.757</v>
      </c>
    </row>
    <row r="25" spans="1:17" ht="15" customHeight="1">
      <c r="A25" s="34" t="s">
        <v>20</v>
      </c>
      <c r="B25" s="17" t="s">
        <v>315</v>
      </c>
      <c r="C25" s="22">
        <v>9220</v>
      </c>
      <c r="D25" s="19" t="s">
        <v>243</v>
      </c>
      <c r="E25" s="4">
        <v>431</v>
      </c>
      <c r="F25" s="4">
        <v>13159</v>
      </c>
      <c r="G25" s="8">
        <f t="shared" si="5"/>
        <v>30.531322505800464</v>
      </c>
      <c r="H25" s="35">
        <v>0.447</v>
      </c>
      <c r="I25" s="8">
        <f t="shared" si="4"/>
        <v>5882.073</v>
      </c>
      <c r="J25" s="4">
        <v>12272.2</v>
      </c>
      <c r="K25" s="8">
        <f t="shared" si="1"/>
        <v>28.473781902552204</v>
      </c>
      <c r="M25" s="4"/>
      <c r="N25" s="4"/>
      <c r="O25" s="37">
        <v>0.086</v>
      </c>
      <c r="P25" s="37">
        <f t="shared" si="7"/>
        <v>1055.4092</v>
      </c>
      <c r="Q25" s="38">
        <f t="shared" si="2"/>
        <v>6937.4822</v>
      </c>
    </row>
    <row r="26" spans="1:17" ht="15" customHeight="1">
      <c r="A26" s="34" t="s">
        <v>21</v>
      </c>
      <c r="B26" s="17" t="s">
        <v>250</v>
      </c>
      <c r="C26" s="22">
        <v>9000</v>
      </c>
      <c r="D26" s="19" t="s">
        <v>245</v>
      </c>
      <c r="E26" s="4">
        <v>244</v>
      </c>
      <c r="F26" s="4">
        <v>5295</v>
      </c>
      <c r="G26" s="8">
        <f t="shared" si="5"/>
        <v>21.700819672131146</v>
      </c>
      <c r="H26" s="35">
        <v>0.447</v>
      </c>
      <c r="I26" s="8">
        <f t="shared" si="4"/>
        <v>2366.8650000000002</v>
      </c>
      <c r="K26" s="8">
        <f t="shared" si="1"/>
        <v>0</v>
      </c>
      <c r="M26" s="4"/>
      <c r="N26" s="4"/>
      <c r="O26" s="37">
        <v>0.086</v>
      </c>
      <c r="P26" s="37">
        <f t="shared" si="7"/>
        <v>0</v>
      </c>
      <c r="Q26" s="38">
        <f t="shared" si="2"/>
        <v>2366.8650000000002</v>
      </c>
    </row>
    <row r="27" spans="1:17" ht="15" customHeight="1">
      <c r="A27" s="34" t="s">
        <v>22</v>
      </c>
      <c r="B27" s="17" t="s">
        <v>258</v>
      </c>
      <c r="C27" s="22">
        <v>9210</v>
      </c>
      <c r="D27" s="19" t="s">
        <v>248</v>
      </c>
      <c r="E27" s="4">
        <v>1279</v>
      </c>
      <c r="F27" s="4">
        <v>37381</v>
      </c>
      <c r="G27" s="8">
        <f t="shared" si="5"/>
        <v>29.226739640344018</v>
      </c>
      <c r="H27" s="35">
        <v>0.447</v>
      </c>
      <c r="I27" s="8">
        <f t="shared" si="4"/>
        <v>16709.307</v>
      </c>
      <c r="J27" s="4">
        <v>105436</v>
      </c>
      <c r="K27" s="8">
        <f t="shared" si="1"/>
        <v>82.43627834245504</v>
      </c>
      <c r="M27" s="4"/>
      <c r="N27" s="4"/>
      <c r="O27" s="37">
        <v>0.086</v>
      </c>
      <c r="P27" s="37">
        <f t="shared" si="7"/>
        <v>9067.496</v>
      </c>
      <c r="Q27" s="38">
        <f t="shared" si="2"/>
        <v>25776.803</v>
      </c>
    </row>
    <row r="28" spans="1:17" ht="15" customHeight="1">
      <c r="A28" s="34" t="s">
        <v>23</v>
      </c>
      <c r="B28" s="17" t="s">
        <v>261</v>
      </c>
      <c r="C28" s="22">
        <v>9270</v>
      </c>
      <c r="D28" s="19" t="s">
        <v>262</v>
      </c>
      <c r="E28" s="4">
        <v>271</v>
      </c>
      <c r="F28" s="4">
        <v>9998</v>
      </c>
      <c r="G28" s="8">
        <f t="shared" si="5"/>
        <v>36.8929889298893</v>
      </c>
      <c r="H28" s="35">
        <v>0.447</v>
      </c>
      <c r="I28" s="8">
        <f t="shared" si="4"/>
        <v>4469.106</v>
      </c>
      <c r="J28" s="4">
        <v>38485</v>
      </c>
      <c r="K28" s="8">
        <f t="shared" si="1"/>
        <v>142.0110701107011</v>
      </c>
      <c r="M28" s="4"/>
      <c r="N28" s="4"/>
      <c r="O28" s="37">
        <v>0.086</v>
      </c>
      <c r="P28" s="37">
        <f t="shared" si="7"/>
        <v>3309.7099999999996</v>
      </c>
      <c r="Q28" s="38">
        <f t="shared" si="2"/>
        <v>7778.815999999999</v>
      </c>
    </row>
    <row r="29" spans="1:17" ht="15" customHeight="1">
      <c r="A29" s="34" t="s">
        <v>24</v>
      </c>
      <c r="B29" s="17" t="s">
        <v>263</v>
      </c>
      <c r="C29" s="22">
        <v>9270</v>
      </c>
      <c r="D29" s="19" t="s">
        <v>262</v>
      </c>
      <c r="E29" s="4">
        <v>402</v>
      </c>
      <c r="F29" s="4">
        <v>17251</v>
      </c>
      <c r="G29" s="8">
        <f t="shared" si="5"/>
        <v>42.91293532338308</v>
      </c>
      <c r="H29" s="35">
        <v>0.447</v>
      </c>
      <c r="I29" s="8">
        <f t="shared" si="4"/>
        <v>7711.197</v>
      </c>
      <c r="J29" s="4">
        <v>48504</v>
      </c>
      <c r="K29" s="8">
        <f t="shared" si="1"/>
        <v>120.65671641791045</v>
      </c>
      <c r="M29" s="4"/>
      <c r="N29" s="4"/>
      <c r="O29" s="37">
        <v>0.086</v>
      </c>
      <c r="P29" s="37">
        <f t="shared" si="7"/>
        <v>4171.344</v>
      </c>
      <c r="Q29" s="38">
        <f aca="true" t="shared" si="8" ref="Q29:Q55">I29+P29</f>
        <v>11882.541000000001</v>
      </c>
    </row>
    <row r="30" spans="1:17" ht="14.25" customHeight="1">
      <c r="A30" s="34" t="s">
        <v>25</v>
      </c>
      <c r="B30" s="17" t="s">
        <v>319</v>
      </c>
      <c r="C30" s="22">
        <v>9230</v>
      </c>
      <c r="D30" s="19" t="s">
        <v>239</v>
      </c>
      <c r="E30" s="4">
        <v>199</v>
      </c>
      <c r="F30" s="4">
        <v>6980.1</v>
      </c>
      <c r="G30" s="8">
        <f t="shared" si="5"/>
        <v>35.075879396984924</v>
      </c>
      <c r="H30" s="35">
        <v>0.447</v>
      </c>
      <c r="I30" s="8">
        <f t="shared" si="4"/>
        <v>3120.1047000000003</v>
      </c>
      <c r="J30" s="4">
        <v>36003.9</v>
      </c>
      <c r="K30" s="8">
        <f t="shared" si="1"/>
        <v>180.92412060301507</v>
      </c>
      <c r="M30" s="4"/>
      <c r="N30" s="4"/>
      <c r="O30" s="37">
        <v>0.086</v>
      </c>
      <c r="P30" s="37">
        <f t="shared" si="7"/>
        <v>3096.3354</v>
      </c>
      <c r="Q30" s="38">
        <f t="shared" si="8"/>
        <v>6216.4401</v>
      </c>
    </row>
    <row r="31" spans="1:17" ht="15" customHeight="1">
      <c r="A31" s="32" t="s">
        <v>510</v>
      </c>
      <c r="B31" s="17" t="s">
        <v>511</v>
      </c>
      <c r="C31" s="22">
        <v>9310</v>
      </c>
      <c r="D31" s="17" t="s">
        <v>233</v>
      </c>
      <c r="E31" s="4">
        <v>360</v>
      </c>
      <c r="F31" s="4">
        <v>10517</v>
      </c>
      <c r="G31" s="8">
        <f t="shared" si="5"/>
        <v>29.21388888888889</v>
      </c>
      <c r="H31" s="35">
        <v>0.447</v>
      </c>
      <c r="I31" s="8">
        <f t="shared" si="4"/>
        <v>4701.099</v>
      </c>
      <c r="J31" s="4">
        <v>38141</v>
      </c>
      <c r="K31" s="8">
        <f t="shared" si="1"/>
        <v>105.94722222222222</v>
      </c>
      <c r="O31" s="37">
        <v>0.086</v>
      </c>
      <c r="P31" s="37">
        <f t="shared" si="7"/>
        <v>3280.1259999999997</v>
      </c>
      <c r="Q31" s="38">
        <f t="shared" si="8"/>
        <v>7981.225</v>
      </c>
    </row>
    <row r="32" spans="1:17" ht="15" customHeight="1">
      <c r="A32" s="34" t="s">
        <v>26</v>
      </c>
      <c r="B32" s="17" t="s">
        <v>255</v>
      </c>
      <c r="C32" s="22">
        <v>9310</v>
      </c>
      <c r="D32" s="19" t="s">
        <v>233</v>
      </c>
      <c r="E32" s="4">
        <v>266</v>
      </c>
      <c r="F32" s="4">
        <v>1606</v>
      </c>
      <c r="G32" s="8">
        <f t="shared" si="5"/>
        <v>6.037593984962406</v>
      </c>
      <c r="H32" s="35">
        <v>0.447</v>
      </c>
      <c r="I32" s="8">
        <f t="shared" si="4"/>
        <v>717.8820000000001</v>
      </c>
      <c r="J32" s="4">
        <v>13858.9</v>
      </c>
      <c r="K32" s="8">
        <f t="shared" si="1"/>
        <v>52.10112781954887</v>
      </c>
      <c r="M32" s="4"/>
      <c r="N32" s="4"/>
      <c r="O32" s="37">
        <v>0.086</v>
      </c>
      <c r="P32" s="37">
        <f t="shared" si="7"/>
        <v>1191.8654</v>
      </c>
      <c r="Q32" s="38">
        <f t="shared" si="8"/>
        <v>1909.7474</v>
      </c>
    </row>
    <row r="33" spans="1:17" ht="15" customHeight="1">
      <c r="A33" s="34" t="s">
        <v>27</v>
      </c>
      <c r="B33" s="17" t="s">
        <v>318</v>
      </c>
      <c r="C33" s="22">
        <v>9000</v>
      </c>
      <c r="D33" s="19" t="s">
        <v>245</v>
      </c>
      <c r="E33" s="4">
        <v>489</v>
      </c>
      <c r="F33" s="4">
        <v>20445</v>
      </c>
      <c r="G33" s="8">
        <f t="shared" si="5"/>
        <v>41.809815950920246</v>
      </c>
      <c r="H33" s="35">
        <v>0.447</v>
      </c>
      <c r="I33" s="8">
        <f t="shared" si="4"/>
        <v>9138.915</v>
      </c>
      <c r="J33" s="4">
        <v>73347</v>
      </c>
      <c r="K33" s="8">
        <f t="shared" si="1"/>
        <v>149.99386503067484</v>
      </c>
      <c r="M33" s="4"/>
      <c r="N33" s="4"/>
      <c r="O33" s="37">
        <v>0.086</v>
      </c>
      <c r="P33" s="37">
        <f t="shared" si="7"/>
        <v>6307.842</v>
      </c>
      <c r="Q33" s="38">
        <f t="shared" si="8"/>
        <v>15446.757000000001</v>
      </c>
    </row>
    <row r="34" spans="1:17" ht="15" customHeight="1">
      <c r="A34" s="34" t="s">
        <v>28</v>
      </c>
      <c r="B34" s="17" t="s">
        <v>267</v>
      </c>
      <c r="C34" s="22">
        <v>9430</v>
      </c>
      <c r="D34" s="19" t="s">
        <v>268</v>
      </c>
      <c r="E34" s="4">
        <v>445</v>
      </c>
      <c r="F34" s="4">
        <v>9078</v>
      </c>
      <c r="G34" s="8">
        <f t="shared" si="5"/>
        <v>20.4</v>
      </c>
      <c r="H34" s="35">
        <v>0.447</v>
      </c>
      <c r="I34" s="8">
        <f t="shared" si="4"/>
        <v>4057.866</v>
      </c>
      <c r="J34" s="4">
        <v>103974</v>
      </c>
      <c r="K34" s="8">
        <f t="shared" si="1"/>
        <v>233.64943820224718</v>
      </c>
      <c r="M34" s="4"/>
      <c r="N34" s="4"/>
      <c r="O34" s="37">
        <v>0.086</v>
      </c>
      <c r="P34" s="37">
        <f t="shared" si="7"/>
        <v>8941.764</v>
      </c>
      <c r="Q34" s="38">
        <f t="shared" si="8"/>
        <v>12999.63</v>
      </c>
    </row>
    <row r="35" spans="1:17" ht="15" customHeight="1">
      <c r="A35" s="34" t="s">
        <v>29</v>
      </c>
      <c r="B35" s="17" t="s">
        <v>320</v>
      </c>
      <c r="C35" s="22">
        <v>9260</v>
      </c>
      <c r="D35" s="19" t="s">
        <v>241</v>
      </c>
      <c r="E35" s="4">
        <v>162</v>
      </c>
      <c r="F35" s="4">
        <v>6041</v>
      </c>
      <c r="G35" s="8">
        <f t="shared" si="5"/>
        <v>37.29012345679013</v>
      </c>
      <c r="H35" s="35">
        <v>0.447</v>
      </c>
      <c r="I35" s="8">
        <f t="shared" si="4"/>
        <v>2700.327</v>
      </c>
      <c r="J35" s="4">
        <v>5310.5</v>
      </c>
      <c r="K35" s="8">
        <f t="shared" si="1"/>
        <v>32.78086419753087</v>
      </c>
      <c r="M35" s="4"/>
      <c r="N35" s="4"/>
      <c r="O35" s="37">
        <v>0.086</v>
      </c>
      <c r="P35" s="37">
        <f>O35*J35</f>
        <v>456.703</v>
      </c>
      <c r="Q35" s="38">
        <f t="shared" si="8"/>
        <v>3157.03</v>
      </c>
    </row>
    <row r="36" spans="1:17" ht="15" customHeight="1">
      <c r="A36" s="34" t="s">
        <v>30</v>
      </c>
      <c r="B36" s="17" t="s">
        <v>272</v>
      </c>
      <c r="C36" s="22">
        <v>9200</v>
      </c>
      <c r="D36" s="19" t="s">
        <v>273</v>
      </c>
      <c r="E36" s="4">
        <v>336</v>
      </c>
      <c r="F36" s="4">
        <v>8718</v>
      </c>
      <c r="G36" s="8">
        <f t="shared" si="5"/>
        <v>25.946428571428573</v>
      </c>
      <c r="H36" s="35">
        <v>0.447</v>
      </c>
      <c r="I36" s="8">
        <f t="shared" si="4"/>
        <v>3896.946</v>
      </c>
      <c r="J36" s="4">
        <v>55040</v>
      </c>
      <c r="K36" s="8">
        <f t="shared" si="1"/>
        <v>163.8095238095238</v>
      </c>
      <c r="M36" s="4"/>
      <c r="N36" s="4"/>
      <c r="O36" s="37">
        <v>0.086</v>
      </c>
      <c r="P36" s="37">
        <f>O36*J36</f>
        <v>4733.44</v>
      </c>
      <c r="Q36" s="38">
        <f t="shared" si="8"/>
        <v>8630.385999999999</v>
      </c>
    </row>
    <row r="37" spans="1:17" ht="15" customHeight="1">
      <c r="A37" s="34" t="s">
        <v>31</v>
      </c>
      <c r="B37" s="27" t="s">
        <v>321</v>
      </c>
      <c r="C37" s="25">
        <v>9210</v>
      </c>
      <c r="D37" s="41" t="s">
        <v>248</v>
      </c>
      <c r="E37" s="4">
        <v>144</v>
      </c>
      <c r="F37" s="4">
        <v>10821</v>
      </c>
      <c r="G37" s="8">
        <f t="shared" si="5"/>
        <v>75.14583333333333</v>
      </c>
      <c r="H37" s="35">
        <v>0.447</v>
      </c>
      <c r="I37" s="8">
        <f t="shared" si="4"/>
        <v>4836.987</v>
      </c>
      <c r="J37" s="4">
        <v>8853.7</v>
      </c>
      <c r="K37" s="8">
        <f t="shared" si="1"/>
        <v>61.48402777777778</v>
      </c>
      <c r="M37" s="4"/>
      <c r="N37" s="4"/>
      <c r="O37" s="37">
        <v>0.086</v>
      </c>
      <c r="P37" s="37">
        <f>O37*J37</f>
        <v>761.4182</v>
      </c>
      <c r="Q37" s="38">
        <f t="shared" si="8"/>
        <v>5598.4052</v>
      </c>
    </row>
    <row r="38" spans="1:17" ht="15">
      <c r="A38" s="34" t="s">
        <v>32</v>
      </c>
      <c r="B38" s="17" t="s">
        <v>298</v>
      </c>
      <c r="C38" s="22">
        <v>9000</v>
      </c>
      <c r="D38" s="19" t="s">
        <v>245</v>
      </c>
      <c r="E38" s="4">
        <v>428</v>
      </c>
      <c r="F38" s="4">
        <v>2325</v>
      </c>
      <c r="G38" s="8">
        <f t="shared" si="5"/>
        <v>5.432242990654205</v>
      </c>
      <c r="H38" s="35">
        <v>0.447</v>
      </c>
      <c r="I38" s="8">
        <f t="shared" si="4"/>
        <v>1039.275</v>
      </c>
      <c r="J38" s="4">
        <v>12839.8</v>
      </c>
      <c r="K38" s="8">
        <f t="shared" si="1"/>
        <v>29.999532710280373</v>
      </c>
      <c r="M38" s="4"/>
      <c r="N38" s="4"/>
      <c r="O38" s="37">
        <v>0.086</v>
      </c>
      <c r="P38" s="37">
        <f>O38*J38</f>
        <v>1104.2227999999998</v>
      </c>
      <c r="Q38" s="38">
        <f t="shared" si="8"/>
        <v>2143.4978</v>
      </c>
    </row>
    <row r="39" spans="1:17" ht="15">
      <c r="A39" s="34" t="s">
        <v>33</v>
      </c>
      <c r="B39" s="17" t="s">
        <v>270</v>
      </c>
      <c r="C39" s="22">
        <v>9382</v>
      </c>
      <c r="D39" s="19" t="s">
        <v>271</v>
      </c>
      <c r="E39" s="4">
        <v>365</v>
      </c>
      <c r="F39" s="4">
        <v>13336</v>
      </c>
      <c r="G39" s="8">
        <f t="shared" si="5"/>
        <v>36.536986301369865</v>
      </c>
      <c r="H39" s="35">
        <v>0.447</v>
      </c>
      <c r="I39" s="8">
        <f t="shared" si="4"/>
        <v>5961.192</v>
      </c>
      <c r="J39" s="4">
        <v>13790</v>
      </c>
      <c r="K39" s="8">
        <f t="shared" si="1"/>
        <v>37.78082191780822</v>
      </c>
      <c r="M39" s="4"/>
      <c r="N39" s="4"/>
      <c r="O39" s="37"/>
      <c r="P39" s="37"/>
      <c r="Q39" s="38">
        <f t="shared" si="8"/>
        <v>5961.192</v>
      </c>
    </row>
    <row r="40" spans="1:17" ht="15">
      <c r="A40" s="34" t="s">
        <v>532</v>
      </c>
      <c r="B40" s="17" t="s">
        <v>304</v>
      </c>
      <c r="C40" s="22">
        <v>9220</v>
      </c>
      <c r="D40" s="19" t="s">
        <v>243</v>
      </c>
      <c r="E40" s="4">
        <v>861</v>
      </c>
      <c r="F40" s="4">
        <v>53078</v>
      </c>
      <c r="G40" s="8">
        <f t="shared" si="5"/>
        <v>61.64692218350755</v>
      </c>
      <c r="H40" s="35">
        <v>0.447</v>
      </c>
      <c r="I40" s="8">
        <f t="shared" si="4"/>
        <v>23725.866</v>
      </c>
      <c r="J40" s="4">
        <v>155789</v>
      </c>
      <c r="K40" s="8">
        <f t="shared" si="1"/>
        <v>180.93960511033683</v>
      </c>
      <c r="M40" s="4"/>
      <c r="N40" s="4"/>
      <c r="O40" s="37">
        <v>0.086</v>
      </c>
      <c r="P40" s="37">
        <f aca="true" t="shared" si="9" ref="P40:P46">O40*J40</f>
        <v>13397.854</v>
      </c>
      <c r="Q40" s="38">
        <f t="shared" si="8"/>
        <v>37123.72</v>
      </c>
    </row>
    <row r="41" spans="1:17" ht="15">
      <c r="A41" s="34" t="s">
        <v>34</v>
      </c>
      <c r="B41" s="17" t="s">
        <v>277</v>
      </c>
      <c r="C41" s="22">
        <v>9000</v>
      </c>
      <c r="D41" s="19" t="s">
        <v>245</v>
      </c>
      <c r="E41" s="4">
        <v>281</v>
      </c>
      <c r="F41" s="4">
        <v>17859</v>
      </c>
      <c r="G41" s="8">
        <f t="shared" si="5"/>
        <v>63.555160142348754</v>
      </c>
      <c r="H41" s="35">
        <v>0.447</v>
      </c>
      <c r="I41" s="8">
        <f t="shared" si="4"/>
        <v>7982.973</v>
      </c>
      <c r="J41" s="4">
        <v>46053</v>
      </c>
      <c r="K41" s="8">
        <f t="shared" si="1"/>
        <v>163.8896797153025</v>
      </c>
      <c r="M41" s="4"/>
      <c r="N41" s="4"/>
      <c r="O41" s="37">
        <v>0.086</v>
      </c>
      <c r="P41" s="37">
        <f t="shared" si="9"/>
        <v>3960.5579999999995</v>
      </c>
      <c r="Q41" s="38">
        <f t="shared" si="8"/>
        <v>11943.530999999999</v>
      </c>
    </row>
    <row r="42" spans="1:17" ht="15">
      <c r="A42" s="34" t="s">
        <v>35</v>
      </c>
      <c r="B42" s="17" t="s">
        <v>336</v>
      </c>
      <c r="C42" s="22">
        <v>9000</v>
      </c>
      <c r="D42" s="19" t="s">
        <v>245</v>
      </c>
      <c r="E42" s="4">
        <v>295</v>
      </c>
      <c r="F42" s="4">
        <v>9133</v>
      </c>
      <c r="G42" s="8">
        <f t="shared" si="5"/>
        <v>30.959322033898307</v>
      </c>
      <c r="H42" s="35">
        <v>0.447</v>
      </c>
      <c r="I42" s="8">
        <f t="shared" si="4"/>
        <v>4082.451</v>
      </c>
      <c r="J42" s="4">
        <v>43946</v>
      </c>
      <c r="K42" s="8">
        <f t="shared" si="1"/>
        <v>148.96949152542373</v>
      </c>
      <c r="M42" s="4"/>
      <c r="N42" s="4"/>
      <c r="O42" s="37">
        <v>0.086</v>
      </c>
      <c r="P42" s="37">
        <f t="shared" si="9"/>
        <v>3779.3559999999998</v>
      </c>
      <c r="Q42" s="38">
        <f t="shared" si="8"/>
        <v>7861.807</v>
      </c>
    </row>
    <row r="43" spans="1:17" ht="15">
      <c r="A43" s="34" t="s">
        <v>36</v>
      </c>
      <c r="B43" s="17" t="s">
        <v>350</v>
      </c>
      <c r="C43" s="22">
        <v>9000</v>
      </c>
      <c r="D43" s="19" t="s">
        <v>245</v>
      </c>
      <c r="E43" s="4">
        <v>578</v>
      </c>
      <c r="F43" s="4">
        <v>9978</v>
      </c>
      <c r="G43" s="8">
        <f aca="true" t="shared" si="10" ref="G43:G68">F43/E43</f>
        <v>17.262975778546714</v>
      </c>
      <c r="H43" s="35">
        <v>0.447</v>
      </c>
      <c r="I43" s="8">
        <f t="shared" si="4"/>
        <v>4460.166</v>
      </c>
      <c r="J43" s="4">
        <v>62694</v>
      </c>
      <c r="K43" s="8">
        <f aca="true" t="shared" si="11" ref="K43:K77">J43/E43</f>
        <v>108.46712802768167</v>
      </c>
      <c r="M43" s="4"/>
      <c r="N43" s="4"/>
      <c r="O43" s="37">
        <v>0.086</v>
      </c>
      <c r="P43" s="37">
        <f t="shared" si="9"/>
        <v>5391.683999999999</v>
      </c>
      <c r="Q43" s="38">
        <f t="shared" si="8"/>
        <v>9851.849999999999</v>
      </c>
    </row>
    <row r="44" spans="1:17" ht="15">
      <c r="A44" s="32" t="s">
        <v>512</v>
      </c>
      <c r="B44" s="17" t="s">
        <v>513</v>
      </c>
      <c r="C44" s="22">
        <v>9310</v>
      </c>
      <c r="D44" s="17" t="s">
        <v>233</v>
      </c>
      <c r="E44" s="4">
        <v>466</v>
      </c>
      <c r="F44" s="4">
        <v>13315</v>
      </c>
      <c r="G44" s="8">
        <f t="shared" si="10"/>
        <v>28.57296137339056</v>
      </c>
      <c r="H44" s="35">
        <v>0.447</v>
      </c>
      <c r="I44" s="8">
        <f t="shared" si="4"/>
        <v>5951.805</v>
      </c>
      <c r="J44" s="4">
        <v>37001.5</v>
      </c>
      <c r="K44" s="8">
        <f t="shared" si="11"/>
        <v>79.40236051502146</v>
      </c>
      <c r="O44" s="37">
        <v>0.086</v>
      </c>
      <c r="P44" s="37">
        <f t="shared" si="9"/>
        <v>3182.129</v>
      </c>
      <c r="Q44" s="38">
        <f t="shared" si="8"/>
        <v>9133.934000000001</v>
      </c>
    </row>
    <row r="45" spans="1:17" ht="15">
      <c r="A45" s="34" t="s">
        <v>37</v>
      </c>
      <c r="B45" s="17" t="s">
        <v>344</v>
      </c>
      <c r="C45" s="22">
        <v>9220</v>
      </c>
      <c r="D45" s="19" t="s">
        <v>243</v>
      </c>
      <c r="E45" s="4">
        <v>174</v>
      </c>
      <c r="F45" s="4">
        <v>24797</v>
      </c>
      <c r="G45" s="8">
        <f t="shared" si="10"/>
        <v>142.51149425287358</v>
      </c>
      <c r="H45" s="35">
        <v>0.447</v>
      </c>
      <c r="I45" s="8">
        <f t="shared" si="4"/>
        <v>11084.259</v>
      </c>
      <c r="J45" s="4">
        <v>79292</v>
      </c>
      <c r="K45" s="8">
        <f t="shared" si="11"/>
        <v>455.7011494252874</v>
      </c>
      <c r="M45" s="4"/>
      <c r="N45" s="4"/>
      <c r="O45" s="37">
        <v>0.086</v>
      </c>
      <c r="P45" s="37">
        <f t="shared" si="9"/>
        <v>6819.111999999999</v>
      </c>
      <c r="Q45" s="38">
        <f t="shared" si="8"/>
        <v>17903.371</v>
      </c>
    </row>
    <row r="46" spans="1:17" ht="15">
      <c r="A46" s="34" t="s">
        <v>38</v>
      </c>
      <c r="B46" s="17" t="s">
        <v>345</v>
      </c>
      <c r="C46" s="22">
        <v>9310</v>
      </c>
      <c r="D46" s="19" t="s">
        <v>233</v>
      </c>
      <c r="E46" s="4">
        <v>752</v>
      </c>
      <c r="F46" s="4">
        <v>23143</v>
      </c>
      <c r="G46" s="8">
        <f t="shared" si="10"/>
        <v>30.77526595744681</v>
      </c>
      <c r="H46" s="35">
        <v>0.447</v>
      </c>
      <c r="I46" s="8">
        <f t="shared" si="4"/>
        <v>10344.921</v>
      </c>
      <c r="J46" s="4">
        <v>68284</v>
      </c>
      <c r="K46" s="8">
        <f t="shared" si="11"/>
        <v>90.80319148936171</v>
      </c>
      <c r="M46" s="4"/>
      <c r="N46" s="4"/>
      <c r="O46" s="37">
        <v>0.086</v>
      </c>
      <c r="P46" s="37">
        <f t="shared" si="9"/>
        <v>5872.424</v>
      </c>
      <c r="Q46" s="38">
        <f t="shared" si="8"/>
        <v>16217.345000000001</v>
      </c>
    </row>
    <row r="47" spans="1:17" ht="15">
      <c r="A47" s="32" t="s">
        <v>39</v>
      </c>
      <c r="B47" s="17" t="s">
        <v>514</v>
      </c>
      <c r="C47" s="22">
        <v>9240</v>
      </c>
      <c r="D47" s="17" t="s">
        <v>308</v>
      </c>
      <c r="E47" s="25">
        <v>226</v>
      </c>
      <c r="F47" s="4">
        <v>11371</v>
      </c>
      <c r="G47" s="8">
        <f t="shared" si="10"/>
        <v>50.3141592920354</v>
      </c>
      <c r="H47" s="35">
        <v>0.447</v>
      </c>
      <c r="I47" s="8">
        <f t="shared" si="4"/>
        <v>5082.837</v>
      </c>
      <c r="K47" s="8">
        <f t="shared" si="11"/>
        <v>0</v>
      </c>
      <c r="M47" s="4">
        <v>15873</v>
      </c>
      <c r="O47" s="37">
        <v>0.228</v>
      </c>
      <c r="P47" s="37">
        <f>O47*M47</f>
        <v>3619.0440000000003</v>
      </c>
      <c r="Q47" s="38">
        <f t="shared" si="8"/>
        <v>8701.881000000001</v>
      </c>
    </row>
    <row r="48" spans="1:17" ht="15">
      <c r="A48" s="34" t="s">
        <v>39</v>
      </c>
      <c r="B48" s="17" t="s">
        <v>280</v>
      </c>
      <c r="C48" s="22">
        <v>9380</v>
      </c>
      <c r="D48" s="19" t="s">
        <v>281</v>
      </c>
      <c r="E48" s="4">
        <v>184</v>
      </c>
      <c r="F48" s="4">
        <v>6563</v>
      </c>
      <c r="G48" s="8">
        <f t="shared" si="10"/>
        <v>35.66847826086956</v>
      </c>
      <c r="H48" s="35">
        <v>0.447</v>
      </c>
      <c r="I48" s="8">
        <f t="shared" si="4"/>
        <v>2933.661</v>
      </c>
      <c r="J48" s="4">
        <v>25701.1</v>
      </c>
      <c r="K48" s="8">
        <f t="shared" si="11"/>
        <v>139.67989130434782</v>
      </c>
      <c r="M48" s="4"/>
      <c r="N48" s="4"/>
      <c r="O48" s="37">
        <v>0.086</v>
      </c>
      <c r="P48" s="37">
        <f>O48*J48</f>
        <v>2210.2945999999997</v>
      </c>
      <c r="Q48" s="38">
        <f t="shared" si="8"/>
        <v>5143.955599999999</v>
      </c>
    </row>
    <row r="49" spans="1:17" ht="15">
      <c r="A49" s="34" t="s">
        <v>40</v>
      </c>
      <c r="B49" s="17" t="s">
        <v>346</v>
      </c>
      <c r="C49" s="22">
        <v>9230</v>
      </c>
      <c r="D49" s="19" t="s">
        <v>239</v>
      </c>
      <c r="E49" s="4">
        <v>479</v>
      </c>
      <c r="F49" s="4">
        <v>11735</v>
      </c>
      <c r="G49" s="8">
        <f t="shared" si="10"/>
        <v>24.498956158663884</v>
      </c>
      <c r="H49" s="35">
        <v>0.447</v>
      </c>
      <c r="I49" s="8">
        <f t="shared" si="4"/>
        <v>5245.545</v>
      </c>
      <c r="J49" s="4">
        <v>108102</v>
      </c>
      <c r="K49" s="8">
        <f t="shared" si="11"/>
        <v>225.68267223382045</v>
      </c>
      <c r="M49" s="4"/>
      <c r="N49" s="4"/>
      <c r="O49" s="37">
        <v>0.086</v>
      </c>
      <c r="P49" s="37">
        <f aca="true" t="shared" si="12" ref="P49:P54">O49*J49</f>
        <v>9296.771999999999</v>
      </c>
      <c r="Q49" s="38">
        <f t="shared" si="8"/>
        <v>14542.317</v>
      </c>
    </row>
    <row r="50" spans="1:17" ht="15">
      <c r="A50" s="34" t="s">
        <v>41</v>
      </c>
      <c r="B50" s="17" t="s">
        <v>284</v>
      </c>
      <c r="C50" s="22">
        <v>9000</v>
      </c>
      <c r="D50" s="19" t="s">
        <v>245</v>
      </c>
      <c r="E50" s="4">
        <v>394</v>
      </c>
      <c r="F50" s="4">
        <v>11503</v>
      </c>
      <c r="G50" s="8">
        <f t="shared" si="10"/>
        <v>29.195431472081218</v>
      </c>
      <c r="H50" s="35">
        <v>0.447</v>
      </c>
      <c r="I50" s="8">
        <f t="shared" si="4"/>
        <v>5141.841</v>
      </c>
      <c r="J50" s="4">
        <v>54180</v>
      </c>
      <c r="K50" s="8">
        <f t="shared" si="11"/>
        <v>137.51269035532994</v>
      </c>
      <c r="M50" s="4"/>
      <c r="N50" s="4"/>
      <c r="O50" s="37">
        <v>0.086</v>
      </c>
      <c r="P50" s="37">
        <f t="shared" si="12"/>
        <v>4659.48</v>
      </c>
      <c r="Q50" s="38">
        <f t="shared" si="8"/>
        <v>9801.321</v>
      </c>
    </row>
    <row r="51" spans="1:17" ht="15">
      <c r="A51" s="34" t="s">
        <v>42</v>
      </c>
      <c r="B51" s="17" t="s">
        <v>282</v>
      </c>
      <c r="C51" s="22">
        <v>9210</v>
      </c>
      <c r="D51" s="19" t="s">
        <v>248</v>
      </c>
      <c r="E51" s="4">
        <v>478</v>
      </c>
      <c r="F51" s="4">
        <v>11562</v>
      </c>
      <c r="G51" s="8">
        <f t="shared" si="10"/>
        <v>24.188284518828453</v>
      </c>
      <c r="H51" s="35">
        <v>0.447</v>
      </c>
      <c r="I51" s="8">
        <f t="shared" si="4"/>
        <v>5168.214</v>
      </c>
      <c r="J51" s="4">
        <v>78454</v>
      </c>
      <c r="K51" s="8">
        <f t="shared" si="11"/>
        <v>164.12970711297072</v>
      </c>
      <c r="M51" s="4"/>
      <c r="N51" s="4"/>
      <c r="O51" s="37">
        <v>0.086</v>
      </c>
      <c r="P51" s="37">
        <f t="shared" si="12"/>
        <v>6747.044</v>
      </c>
      <c r="Q51" s="38">
        <f t="shared" si="8"/>
        <v>11915.258</v>
      </c>
    </row>
    <row r="52" spans="1:17" ht="15" customHeight="1">
      <c r="A52" s="34" t="s">
        <v>43</v>
      </c>
      <c r="B52" s="17" t="s">
        <v>295</v>
      </c>
      <c r="C52" s="22">
        <v>9000</v>
      </c>
      <c r="D52" s="19" t="s">
        <v>245</v>
      </c>
      <c r="E52" s="4">
        <v>269</v>
      </c>
      <c r="F52" s="4">
        <v>5676</v>
      </c>
      <c r="G52" s="8">
        <f t="shared" si="10"/>
        <v>21.100371747211895</v>
      </c>
      <c r="H52" s="35">
        <v>0.447</v>
      </c>
      <c r="I52" s="8">
        <f t="shared" si="4"/>
        <v>2537.172</v>
      </c>
      <c r="J52" s="4">
        <v>29695.8</v>
      </c>
      <c r="K52" s="8">
        <f t="shared" si="11"/>
        <v>110.39330855018586</v>
      </c>
      <c r="M52" s="4"/>
      <c r="N52" s="4"/>
      <c r="O52" s="37">
        <v>0.086</v>
      </c>
      <c r="P52" s="37">
        <f t="shared" si="12"/>
        <v>2553.8387999999995</v>
      </c>
      <c r="Q52" s="38">
        <f t="shared" si="8"/>
        <v>5091.0108</v>
      </c>
    </row>
    <row r="53" spans="1:17" ht="15">
      <c r="A53" s="34" t="s">
        <v>44</v>
      </c>
      <c r="B53" s="17" t="s">
        <v>309</v>
      </c>
      <c r="C53" s="22">
        <v>9310</v>
      </c>
      <c r="D53" s="19" t="s">
        <v>233</v>
      </c>
      <c r="E53" s="4">
        <v>215</v>
      </c>
      <c r="F53" s="4">
        <v>1885</v>
      </c>
      <c r="G53" s="8">
        <f t="shared" si="10"/>
        <v>8.767441860465116</v>
      </c>
      <c r="H53" s="35">
        <v>0.447</v>
      </c>
      <c r="I53" s="8">
        <f t="shared" si="4"/>
        <v>842.595</v>
      </c>
      <c r="J53" s="4">
        <v>14155.6</v>
      </c>
      <c r="K53" s="8">
        <f t="shared" si="11"/>
        <v>65.84</v>
      </c>
      <c r="M53" s="4"/>
      <c r="N53" s="4"/>
      <c r="O53" s="37">
        <v>0.086</v>
      </c>
      <c r="P53" s="37">
        <f t="shared" si="12"/>
        <v>1217.3816</v>
      </c>
      <c r="Q53" s="38">
        <f t="shared" si="8"/>
        <v>2059.9766</v>
      </c>
    </row>
    <row r="54" spans="1:17" ht="15">
      <c r="A54" s="34" t="s">
        <v>45</v>
      </c>
      <c r="B54" s="17" t="s">
        <v>283</v>
      </c>
      <c r="C54" s="22">
        <v>9210</v>
      </c>
      <c r="D54" s="19" t="s">
        <v>248</v>
      </c>
      <c r="E54" s="4">
        <v>350</v>
      </c>
      <c r="F54" s="4">
        <v>1515</v>
      </c>
      <c r="G54" s="8">
        <f t="shared" si="10"/>
        <v>4.328571428571428</v>
      </c>
      <c r="H54" s="35">
        <v>0.447</v>
      </c>
      <c r="I54" s="8">
        <f t="shared" si="4"/>
        <v>677.205</v>
      </c>
      <c r="J54" s="4">
        <v>11364.9</v>
      </c>
      <c r="K54" s="8">
        <f t="shared" si="11"/>
        <v>32.47114285714286</v>
      </c>
      <c r="M54" s="4"/>
      <c r="N54" s="4"/>
      <c r="O54" s="37">
        <v>0.086</v>
      </c>
      <c r="P54" s="37">
        <f t="shared" si="12"/>
        <v>977.3813999999999</v>
      </c>
      <c r="Q54" s="38">
        <f t="shared" si="8"/>
        <v>1654.5864</v>
      </c>
    </row>
    <row r="55" spans="1:17" ht="15" customHeight="1">
      <c r="A55" s="32" t="s">
        <v>537</v>
      </c>
      <c r="B55" s="17" t="s">
        <v>515</v>
      </c>
      <c r="C55" s="22">
        <v>9240</v>
      </c>
      <c r="D55" s="17" t="s">
        <v>308</v>
      </c>
      <c r="E55" s="4"/>
      <c r="F55" s="4">
        <v>24912</v>
      </c>
      <c r="G55" s="8" t="e">
        <f t="shared" si="10"/>
        <v>#DIV/0!</v>
      </c>
      <c r="H55" s="35">
        <v>0.447</v>
      </c>
      <c r="I55" s="8">
        <f t="shared" si="4"/>
        <v>11135.664</v>
      </c>
      <c r="J55" s="4">
        <v>86430</v>
      </c>
      <c r="K55" s="8" t="e">
        <f t="shared" si="11"/>
        <v>#DIV/0!</v>
      </c>
      <c r="O55" s="37"/>
      <c r="P55" s="37"/>
      <c r="Q55" s="38">
        <f t="shared" si="8"/>
        <v>11135.664</v>
      </c>
    </row>
    <row r="56" spans="1:17" ht="15">
      <c r="A56" s="34" t="s">
        <v>46</v>
      </c>
      <c r="B56" s="17" t="s">
        <v>260</v>
      </c>
      <c r="C56" s="22">
        <v>9000</v>
      </c>
      <c r="D56" s="19" t="s">
        <v>245</v>
      </c>
      <c r="E56" s="4">
        <v>331</v>
      </c>
      <c r="F56" s="4">
        <v>24912</v>
      </c>
      <c r="G56" s="8">
        <f t="shared" si="10"/>
        <v>75.26283987915407</v>
      </c>
      <c r="H56" s="35">
        <v>0.447</v>
      </c>
      <c r="I56" s="8">
        <f t="shared" si="4"/>
        <v>11135.664</v>
      </c>
      <c r="J56" s="4">
        <v>86430</v>
      </c>
      <c r="K56" s="8">
        <f t="shared" si="11"/>
        <v>261.1178247734139</v>
      </c>
      <c r="M56" s="4"/>
      <c r="N56" s="4"/>
      <c r="O56" s="37">
        <v>0.086</v>
      </c>
      <c r="P56" s="37">
        <f aca="true" t="shared" si="13" ref="P56:P92">O56*J56</f>
        <v>7432.98</v>
      </c>
      <c r="Q56" s="38">
        <f aca="true" t="shared" si="14" ref="Q56:Q82">I56+P56</f>
        <v>18568.644</v>
      </c>
    </row>
    <row r="57" spans="1:17" ht="15" customHeight="1">
      <c r="A57" s="34" t="s">
        <v>47</v>
      </c>
      <c r="B57" s="17" t="s">
        <v>287</v>
      </c>
      <c r="C57" s="22">
        <v>9000</v>
      </c>
      <c r="D57" s="19" t="s">
        <v>245</v>
      </c>
      <c r="E57" s="4">
        <v>288</v>
      </c>
      <c r="F57" s="4">
        <v>7571</v>
      </c>
      <c r="G57" s="8">
        <f t="shared" si="10"/>
        <v>26.288194444444443</v>
      </c>
      <c r="H57" s="35">
        <v>0.447</v>
      </c>
      <c r="I57" s="8">
        <f t="shared" si="4"/>
        <v>3384.237</v>
      </c>
      <c r="J57" s="4">
        <v>51127</v>
      </c>
      <c r="K57" s="8">
        <f t="shared" si="11"/>
        <v>177.52430555555554</v>
      </c>
      <c r="M57" s="4"/>
      <c r="N57" s="4"/>
      <c r="O57" s="37">
        <v>0.086</v>
      </c>
      <c r="P57" s="37">
        <f t="shared" si="13"/>
        <v>4396.922</v>
      </c>
      <c r="Q57" s="38">
        <f t="shared" si="14"/>
        <v>7781.159</v>
      </c>
    </row>
    <row r="58" spans="1:17" ht="15">
      <c r="A58" s="34" t="s">
        <v>48</v>
      </c>
      <c r="B58" s="17" t="s">
        <v>288</v>
      </c>
      <c r="C58" s="22">
        <v>9230</v>
      </c>
      <c r="D58" s="19" t="s">
        <v>239</v>
      </c>
      <c r="E58" s="4">
        <v>289</v>
      </c>
      <c r="F58" s="4">
        <v>5816</v>
      </c>
      <c r="G58" s="8">
        <f t="shared" si="10"/>
        <v>20.124567474048444</v>
      </c>
      <c r="H58" s="35">
        <v>0.447</v>
      </c>
      <c r="I58" s="8">
        <f t="shared" si="4"/>
        <v>2599.752</v>
      </c>
      <c r="J58" s="4">
        <v>29506.6</v>
      </c>
      <c r="K58" s="8">
        <f t="shared" si="11"/>
        <v>102.09896193771625</v>
      </c>
      <c r="M58" s="4"/>
      <c r="N58" s="4"/>
      <c r="O58" s="37">
        <v>0.086</v>
      </c>
      <c r="P58" s="37">
        <f t="shared" si="13"/>
        <v>2537.5676</v>
      </c>
      <c r="Q58" s="38">
        <f t="shared" si="14"/>
        <v>5137.3196</v>
      </c>
    </row>
    <row r="59" spans="1:17" ht="15">
      <c r="A59" s="34" t="s">
        <v>49</v>
      </c>
      <c r="B59" s="17" t="s">
        <v>297</v>
      </c>
      <c r="C59" s="22">
        <v>9200</v>
      </c>
      <c r="D59" s="19" t="s">
        <v>273</v>
      </c>
      <c r="E59" s="4">
        <v>230</v>
      </c>
      <c r="F59" s="4">
        <v>5976</v>
      </c>
      <c r="G59" s="8">
        <f t="shared" si="10"/>
        <v>25.982608695652175</v>
      </c>
      <c r="H59" s="35">
        <v>0.447</v>
      </c>
      <c r="I59" s="8">
        <f t="shared" si="4"/>
        <v>2671.272</v>
      </c>
      <c r="J59" s="4">
        <v>37986.2</v>
      </c>
      <c r="K59" s="8">
        <f t="shared" si="11"/>
        <v>165.1573913043478</v>
      </c>
      <c r="M59" s="4"/>
      <c r="N59" s="4"/>
      <c r="O59" s="37">
        <v>0.086</v>
      </c>
      <c r="P59" s="37">
        <f t="shared" si="13"/>
        <v>3266.8131999999996</v>
      </c>
      <c r="Q59" s="38">
        <f t="shared" si="14"/>
        <v>5938.0851999999995</v>
      </c>
    </row>
    <row r="60" spans="1:17" ht="15" customHeight="1">
      <c r="A60" s="34" t="s">
        <v>50</v>
      </c>
      <c r="B60" s="17" t="s">
        <v>286</v>
      </c>
      <c r="C60" s="22">
        <v>9230</v>
      </c>
      <c r="D60" s="19" t="s">
        <v>239</v>
      </c>
      <c r="E60" s="4">
        <v>246</v>
      </c>
      <c r="F60" s="4">
        <v>6999</v>
      </c>
      <c r="G60" s="8">
        <f t="shared" si="10"/>
        <v>28.451219512195124</v>
      </c>
      <c r="H60" s="35">
        <v>0.447</v>
      </c>
      <c r="I60" s="8">
        <f t="shared" si="4"/>
        <v>3128.553</v>
      </c>
      <c r="K60" s="8">
        <f t="shared" si="11"/>
        <v>0</v>
      </c>
      <c r="M60" s="4">
        <v>9064</v>
      </c>
      <c r="N60" s="4"/>
      <c r="O60" s="37">
        <v>0.228</v>
      </c>
      <c r="P60" s="37">
        <f>O60*M60</f>
        <v>2066.592</v>
      </c>
      <c r="Q60" s="38">
        <f t="shared" si="14"/>
        <v>5195.145</v>
      </c>
    </row>
    <row r="61" spans="1:17" ht="15">
      <c r="A61" s="34" t="s">
        <v>51</v>
      </c>
      <c r="B61" s="17" t="s">
        <v>322</v>
      </c>
      <c r="C61" s="22">
        <v>9220</v>
      </c>
      <c r="D61" s="19" t="s">
        <v>243</v>
      </c>
      <c r="E61" s="4">
        <v>355</v>
      </c>
      <c r="F61" s="4">
        <v>9440</v>
      </c>
      <c r="G61" s="8">
        <f t="shared" si="10"/>
        <v>26.591549295774648</v>
      </c>
      <c r="H61" s="35">
        <v>0.447</v>
      </c>
      <c r="I61" s="8">
        <f aca="true" t="shared" si="15" ref="I61:I112">F61*H61</f>
        <v>4219.68</v>
      </c>
      <c r="J61" s="4">
        <v>26763.2</v>
      </c>
      <c r="K61" s="8">
        <f t="shared" si="11"/>
        <v>75.38929577464789</v>
      </c>
      <c r="M61" s="4"/>
      <c r="N61" s="4"/>
      <c r="O61" s="37">
        <v>0.086</v>
      </c>
      <c r="P61" s="37">
        <f t="shared" si="13"/>
        <v>2301.6351999999997</v>
      </c>
      <c r="Q61" s="38">
        <f t="shared" si="14"/>
        <v>6521.3152</v>
      </c>
    </row>
    <row r="62" spans="1:17" ht="15">
      <c r="A62" s="34" t="s">
        <v>52</v>
      </c>
      <c r="B62" s="17" t="s">
        <v>333</v>
      </c>
      <c r="C62" s="22">
        <v>9270</v>
      </c>
      <c r="D62" s="19" t="s">
        <v>262</v>
      </c>
      <c r="E62" s="4">
        <v>372</v>
      </c>
      <c r="F62" s="4">
        <v>2591</v>
      </c>
      <c r="G62" s="8">
        <f t="shared" si="10"/>
        <v>6.96505376344086</v>
      </c>
      <c r="H62" s="35">
        <v>0.447</v>
      </c>
      <c r="I62" s="8">
        <f t="shared" si="15"/>
        <v>1158.1770000000001</v>
      </c>
      <c r="J62" s="4">
        <v>9352.5</v>
      </c>
      <c r="K62" s="8">
        <f t="shared" si="11"/>
        <v>25.141129032258064</v>
      </c>
      <c r="M62" s="4"/>
      <c r="N62" s="4"/>
      <c r="O62" s="37">
        <v>0.086</v>
      </c>
      <c r="P62" s="37">
        <f t="shared" si="13"/>
        <v>804.3149999999999</v>
      </c>
      <c r="Q62" s="38">
        <f t="shared" si="14"/>
        <v>1962.4920000000002</v>
      </c>
    </row>
    <row r="63" spans="1:17" ht="15" customHeight="1">
      <c r="A63" s="34" t="s">
        <v>53</v>
      </c>
      <c r="B63" s="17" t="s">
        <v>264</v>
      </c>
      <c r="C63" s="22">
        <v>9400</v>
      </c>
      <c r="D63" s="19" t="s">
        <v>237</v>
      </c>
      <c r="E63" s="4">
        <v>204</v>
      </c>
      <c r="F63" s="4">
        <v>6783</v>
      </c>
      <c r="G63" s="8">
        <f t="shared" si="10"/>
        <v>33.25</v>
      </c>
      <c r="H63" s="35">
        <v>0.447</v>
      </c>
      <c r="I63" s="8">
        <f t="shared" si="15"/>
        <v>3032.001</v>
      </c>
      <c r="J63" s="4">
        <v>31949</v>
      </c>
      <c r="K63" s="8">
        <f t="shared" si="11"/>
        <v>156.61274509803923</v>
      </c>
      <c r="M63" s="4"/>
      <c r="N63" s="4"/>
      <c r="O63" s="37">
        <v>0.086</v>
      </c>
      <c r="P63" s="37">
        <f t="shared" si="13"/>
        <v>2747.6139999999996</v>
      </c>
      <c r="Q63" s="38">
        <f t="shared" si="14"/>
        <v>5779.615</v>
      </c>
    </row>
    <row r="64" spans="1:17" ht="15">
      <c r="A64" s="34" t="s">
        <v>54</v>
      </c>
      <c r="B64" s="17" t="s">
        <v>300</v>
      </c>
      <c r="C64" s="22">
        <v>9210</v>
      </c>
      <c r="D64" s="19" t="s">
        <v>248</v>
      </c>
      <c r="E64" s="4">
        <v>215</v>
      </c>
      <c r="F64" s="4">
        <v>7647</v>
      </c>
      <c r="G64" s="8">
        <f t="shared" si="10"/>
        <v>35.56744186046512</v>
      </c>
      <c r="H64" s="35">
        <v>0.447</v>
      </c>
      <c r="I64" s="8">
        <f t="shared" si="15"/>
        <v>3418.2090000000003</v>
      </c>
      <c r="J64" s="4">
        <v>34701</v>
      </c>
      <c r="K64" s="8">
        <f t="shared" si="11"/>
        <v>161.4</v>
      </c>
      <c r="M64" s="4"/>
      <c r="N64" s="4"/>
      <c r="O64" s="37">
        <v>0.086</v>
      </c>
      <c r="P64" s="37">
        <f t="shared" si="13"/>
        <v>2984.2859999999996</v>
      </c>
      <c r="Q64" s="38">
        <f t="shared" si="14"/>
        <v>6402.495</v>
      </c>
    </row>
    <row r="65" spans="1:17" ht="15" customHeight="1">
      <c r="A65" s="34" t="s">
        <v>55</v>
      </c>
      <c r="B65" s="17" t="s">
        <v>278</v>
      </c>
      <c r="C65" s="22">
        <v>9400</v>
      </c>
      <c r="D65" s="19" t="s">
        <v>237</v>
      </c>
      <c r="E65" s="4">
        <v>266</v>
      </c>
      <c r="F65" s="4">
        <v>8462</v>
      </c>
      <c r="G65" s="8">
        <f t="shared" si="10"/>
        <v>31.81203007518797</v>
      </c>
      <c r="H65" s="35">
        <v>0.447</v>
      </c>
      <c r="I65" s="8">
        <f t="shared" si="15"/>
        <v>3782.514</v>
      </c>
      <c r="J65" s="4">
        <v>39310.6</v>
      </c>
      <c r="K65" s="8">
        <f t="shared" si="11"/>
        <v>147.78421052631577</v>
      </c>
      <c r="M65" s="4"/>
      <c r="N65" s="4"/>
      <c r="O65" s="37">
        <v>0.086</v>
      </c>
      <c r="P65" s="37">
        <f t="shared" si="13"/>
        <v>3380.7115999999996</v>
      </c>
      <c r="Q65" s="38">
        <f t="shared" si="14"/>
        <v>7163.2256</v>
      </c>
    </row>
    <row r="66" spans="1:17" ht="15">
      <c r="A66" s="34" t="s">
        <v>56</v>
      </c>
      <c r="B66" s="17" t="s">
        <v>299</v>
      </c>
      <c r="C66" s="22">
        <v>9200</v>
      </c>
      <c r="D66" s="19" t="s">
        <v>273</v>
      </c>
      <c r="E66" s="4">
        <v>424</v>
      </c>
      <c r="F66" s="4">
        <v>27704</v>
      </c>
      <c r="G66" s="8">
        <f t="shared" si="10"/>
        <v>65.33962264150944</v>
      </c>
      <c r="H66" s="35">
        <v>0.447</v>
      </c>
      <c r="I66" s="8">
        <f t="shared" si="15"/>
        <v>12383.688</v>
      </c>
      <c r="J66" s="4">
        <v>60716</v>
      </c>
      <c r="K66" s="8">
        <f t="shared" si="11"/>
        <v>143.19811320754718</v>
      </c>
      <c r="M66" s="4"/>
      <c r="N66" s="4"/>
      <c r="O66" s="37">
        <v>0.086</v>
      </c>
      <c r="P66" s="37">
        <f t="shared" si="13"/>
        <v>5221.576</v>
      </c>
      <c r="Q66" s="38">
        <f t="shared" si="14"/>
        <v>17605.264</v>
      </c>
    </row>
    <row r="67" spans="1:17" ht="15">
      <c r="A67" s="34" t="s">
        <v>57</v>
      </c>
      <c r="B67" s="17" t="s">
        <v>305</v>
      </c>
      <c r="C67" s="22">
        <v>9220</v>
      </c>
      <c r="D67" s="19" t="s">
        <v>243</v>
      </c>
      <c r="E67" s="4">
        <v>419</v>
      </c>
      <c r="F67" s="4">
        <v>21685</v>
      </c>
      <c r="G67" s="8">
        <f t="shared" si="10"/>
        <v>51.75417661097852</v>
      </c>
      <c r="H67" s="35">
        <v>0.447</v>
      </c>
      <c r="I67" s="8">
        <f t="shared" si="15"/>
        <v>9693.195</v>
      </c>
      <c r="J67" s="4">
        <v>59856</v>
      </c>
      <c r="K67" s="8">
        <f t="shared" si="11"/>
        <v>142.854415274463</v>
      </c>
      <c r="M67" s="4"/>
      <c r="N67" s="4"/>
      <c r="O67" s="37">
        <v>0.086</v>
      </c>
      <c r="P67" s="37">
        <f t="shared" si="13"/>
        <v>5147.616</v>
      </c>
      <c r="Q67" s="38">
        <f t="shared" si="14"/>
        <v>14840.811</v>
      </c>
    </row>
    <row r="68" spans="1:17" ht="15" customHeight="1">
      <c r="A68" s="32" t="s">
        <v>516</v>
      </c>
      <c r="B68" s="17" t="s">
        <v>517</v>
      </c>
      <c r="C68" s="22">
        <v>9000</v>
      </c>
      <c r="D68" s="17" t="s">
        <v>245</v>
      </c>
      <c r="E68" s="25">
        <v>505</v>
      </c>
      <c r="F68" s="4">
        <v>9263</v>
      </c>
      <c r="G68" s="8">
        <f t="shared" si="10"/>
        <v>18.342574257425742</v>
      </c>
      <c r="H68" s="35">
        <v>0.447</v>
      </c>
      <c r="I68" s="8">
        <f t="shared" si="15"/>
        <v>4140.561</v>
      </c>
      <c r="J68" s="4">
        <v>71251</v>
      </c>
      <c r="K68" s="8">
        <f t="shared" si="11"/>
        <v>141.0910891089109</v>
      </c>
      <c r="O68" s="37">
        <v>0.086</v>
      </c>
      <c r="P68" s="37">
        <f t="shared" si="13"/>
        <v>6127.585999999999</v>
      </c>
      <c r="Q68" s="38">
        <f t="shared" si="14"/>
        <v>10268.146999999999</v>
      </c>
    </row>
    <row r="69" spans="1:17" ht="15" customHeight="1">
      <c r="A69" s="34" t="s">
        <v>58</v>
      </c>
      <c r="B69" s="17" t="s">
        <v>253</v>
      </c>
      <c r="C69" s="22">
        <v>9400</v>
      </c>
      <c r="D69" s="19" t="s">
        <v>237</v>
      </c>
      <c r="E69" s="4">
        <v>430</v>
      </c>
      <c r="F69" s="4">
        <v>7084</v>
      </c>
      <c r="G69" s="8">
        <f aca="true" t="shared" si="16" ref="G69:G88">F69/E69</f>
        <v>16.474418604651163</v>
      </c>
      <c r="H69" s="35">
        <v>0.447</v>
      </c>
      <c r="I69" s="8">
        <f t="shared" si="15"/>
        <v>3166.5480000000002</v>
      </c>
      <c r="J69" s="4">
        <v>24028.4</v>
      </c>
      <c r="K69" s="8">
        <f t="shared" si="11"/>
        <v>55.88</v>
      </c>
      <c r="M69" s="4"/>
      <c r="N69" s="4"/>
      <c r="O69" s="37">
        <v>0.086</v>
      </c>
      <c r="P69" s="37">
        <f t="shared" si="13"/>
        <v>2066.4424</v>
      </c>
      <c r="Q69" s="38">
        <f t="shared" si="14"/>
        <v>5232.990400000001</v>
      </c>
    </row>
    <row r="70" spans="1:17" ht="15" customHeight="1">
      <c r="A70" s="34" t="s">
        <v>59</v>
      </c>
      <c r="B70" s="17" t="s">
        <v>325</v>
      </c>
      <c r="C70" s="22">
        <v>9400</v>
      </c>
      <c r="D70" s="19" t="s">
        <v>237</v>
      </c>
      <c r="E70" s="4">
        <v>328</v>
      </c>
      <c r="F70" s="4">
        <v>6335</v>
      </c>
      <c r="G70" s="8">
        <f t="shared" si="16"/>
        <v>19.3140243902439</v>
      </c>
      <c r="H70" s="35">
        <v>0.447</v>
      </c>
      <c r="I70" s="8">
        <f t="shared" si="15"/>
        <v>2831.745</v>
      </c>
      <c r="J70" s="4">
        <v>22463.2</v>
      </c>
      <c r="K70" s="8">
        <f t="shared" si="11"/>
        <v>68.48536585365854</v>
      </c>
      <c r="M70" s="4"/>
      <c r="N70" s="4"/>
      <c r="O70" s="37">
        <v>0.086</v>
      </c>
      <c r="P70" s="37">
        <f t="shared" si="13"/>
        <v>1931.8352</v>
      </c>
      <c r="Q70" s="38">
        <f t="shared" si="14"/>
        <v>4763.5802</v>
      </c>
    </row>
    <row r="71" spans="1:17" ht="15">
      <c r="A71" s="34" t="s">
        <v>60</v>
      </c>
      <c r="B71" s="17" t="s">
        <v>307</v>
      </c>
      <c r="C71" s="22">
        <v>9240</v>
      </c>
      <c r="D71" s="19" t="s">
        <v>308</v>
      </c>
      <c r="E71" s="4">
        <v>425</v>
      </c>
      <c r="F71" s="4">
        <v>10059</v>
      </c>
      <c r="G71" s="8">
        <f t="shared" si="16"/>
        <v>23.668235294117647</v>
      </c>
      <c r="H71" s="35">
        <v>0.447</v>
      </c>
      <c r="I71" s="8">
        <f t="shared" si="15"/>
        <v>4496.3730000000005</v>
      </c>
      <c r="J71" s="4">
        <v>47988</v>
      </c>
      <c r="K71" s="8">
        <f t="shared" si="11"/>
        <v>112.91294117647058</v>
      </c>
      <c r="M71" s="4"/>
      <c r="N71" s="4"/>
      <c r="O71" s="37">
        <v>0.228</v>
      </c>
      <c r="P71" s="37">
        <f t="shared" si="13"/>
        <v>10941.264000000001</v>
      </c>
      <c r="Q71" s="38">
        <f t="shared" si="14"/>
        <v>15437.637000000002</v>
      </c>
    </row>
    <row r="72" spans="1:17" ht="15">
      <c r="A72" s="34" t="s">
        <v>61</v>
      </c>
      <c r="B72" s="17" t="s">
        <v>301</v>
      </c>
      <c r="C72" s="22">
        <v>9000</v>
      </c>
      <c r="D72" s="19" t="s">
        <v>245</v>
      </c>
      <c r="E72" s="4">
        <v>394</v>
      </c>
      <c r="F72" s="4">
        <v>9720</v>
      </c>
      <c r="G72" s="8">
        <f t="shared" si="16"/>
        <v>24.67005076142132</v>
      </c>
      <c r="H72" s="35">
        <v>0.447</v>
      </c>
      <c r="I72" s="8">
        <f t="shared" si="15"/>
        <v>4344.84</v>
      </c>
      <c r="J72" s="4">
        <v>33544.3</v>
      </c>
      <c r="K72" s="8">
        <f t="shared" si="11"/>
        <v>85.13781725888326</v>
      </c>
      <c r="M72" s="4"/>
      <c r="N72" s="4"/>
      <c r="O72" s="37">
        <v>0.086</v>
      </c>
      <c r="P72" s="37">
        <f t="shared" si="13"/>
        <v>2884.8098</v>
      </c>
      <c r="Q72" s="38">
        <f t="shared" si="14"/>
        <v>7229.6498</v>
      </c>
    </row>
    <row r="73" spans="1:17" ht="15">
      <c r="A73" s="34" t="s">
        <v>62</v>
      </c>
      <c r="B73" s="17" t="s">
        <v>302</v>
      </c>
      <c r="C73" s="22">
        <v>9000</v>
      </c>
      <c r="D73" s="19" t="s">
        <v>245</v>
      </c>
      <c r="E73" s="4">
        <v>162</v>
      </c>
      <c r="F73" s="4">
        <v>4427</v>
      </c>
      <c r="G73" s="8">
        <f t="shared" si="16"/>
        <v>27.32716049382716</v>
      </c>
      <c r="H73" s="35">
        <v>0.447</v>
      </c>
      <c r="I73" s="8">
        <f t="shared" si="15"/>
        <v>1978.8690000000001</v>
      </c>
      <c r="J73" s="4">
        <v>17574.1</v>
      </c>
      <c r="K73" s="8">
        <f t="shared" si="11"/>
        <v>108.48209876543208</v>
      </c>
      <c r="M73" s="4"/>
      <c r="N73" s="4"/>
      <c r="O73" s="37">
        <v>0.086</v>
      </c>
      <c r="P73" s="37">
        <f t="shared" si="13"/>
        <v>1511.3725999999997</v>
      </c>
      <c r="Q73" s="38">
        <f t="shared" si="14"/>
        <v>3490.2416</v>
      </c>
    </row>
    <row r="74" spans="1:17" ht="15" customHeight="1">
      <c r="A74" s="34" t="s">
        <v>63</v>
      </c>
      <c r="B74" s="17" t="s">
        <v>327</v>
      </c>
      <c r="C74" s="22">
        <v>9381</v>
      </c>
      <c r="D74" s="19" t="s">
        <v>276</v>
      </c>
      <c r="E74" s="4">
        <v>426</v>
      </c>
      <c r="F74" s="4">
        <v>9616</v>
      </c>
      <c r="G74" s="8">
        <f t="shared" si="16"/>
        <v>22.572769953051644</v>
      </c>
      <c r="H74" s="35">
        <v>0.447</v>
      </c>
      <c r="I74" s="8">
        <f t="shared" si="15"/>
        <v>4298.352</v>
      </c>
      <c r="K74" s="8">
        <f t="shared" si="11"/>
        <v>0</v>
      </c>
      <c r="M74" s="4">
        <v>14322</v>
      </c>
      <c r="N74" s="4"/>
      <c r="O74" s="37">
        <v>0.086</v>
      </c>
      <c r="P74" s="37">
        <f>O74*M74</f>
        <v>1231.692</v>
      </c>
      <c r="Q74" s="38">
        <f t="shared" si="14"/>
        <v>5530.044</v>
      </c>
    </row>
    <row r="75" spans="1:17" ht="15">
      <c r="A75" s="34" t="s">
        <v>64</v>
      </c>
      <c r="B75" s="17" t="s">
        <v>292</v>
      </c>
      <c r="C75" s="22">
        <v>9000</v>
      </c>
      <c r="D75" s="19" t="s">
        <v>245</v>
      </c>
      <c r="E75" s="4">
        <v>436</v>
      </c>
      <c r="F75" s="4">
        <v>19305</v>
      </c>
      <c r="G75" s="8">
        <f t="shared" si="16"/>
        <v>44.277522935779814</v>
      </c>
      <c r="H75" s="35">
        <v>0.447</v>
      </c>
      <c r="I75" s="8">
        <f t="shared" si="15"/>
        <v>8629.335000000001</v>
      </c>
      <c r="J75" s="4">
        <v>32391.9</v>
      </c>
      <c r="K75" s="8">
        <f t="shared" si="11"/>
        <v>74.29334862385322</v>
      </c>
      <c r="M75" s="4"/>
      <c r="N75" s="4"/>
      <c r="O75" s="37">
        <v>0.086</v>
      </c>
      <c r="P75" s="37">
        <f t="shared" si="13"/>
        <v>2785.7034</v>
      </c>
      <c r="Q75" s="38">
        <f t="shared" si="14"/>
        <v>11415.038400000001</v>
      </c>
    </row>
    <row r="76" spans="1:17" ht="15">
      <c r="A76" s="34" t="s">
        <v>65</v>
      </c>
      <c r="B76" s="17" t="s">
        <v>265</v>
      </c>
      <c r="C76" s="22">
        <v>9310</v>
      </c>
      <c r="D76" s="19" t="s">
        <v>233</v>
      </c>
      <c r="E76" s="4">
        <v>290</v>
      </c>
      <c r="F76" s="4">
        <v>17329</v>
      </c>
      <c r="G76" s="8">
        <f t="shared" si="16"/>
        <v>59.755172413793105</v>
      </c>
      <c r="H76" s="35">
        <v>0.447</v>
      </c>
      <c r="I76" s="8">
        <f t="shared" si="15"/>
        <v>7746.063</v>
      </c>
      <c r="J76" s="4">
        <v>60759</v>
      </c>
      <c r="K76" s="8">
        <f t="shared" si="11"/>
        <v>209.51379310344828</v>
      </c>
      <c r="M76" s="4"/>
      <c r="N76" s="4"/>
      <c r="O76" s="37">
        <v>0.086</v>
      </c>
      <c r="P76" s="37">
        <f t="shared" si="13"/>
        <v>5225.273999999999</v>
      </c>
      <c r="Q76" s="38">
        <f t="shared" si="14"/>
        <v>12971.337</v>
      </c>
    </row>
    <row r="77" spans="1:17" ht="15">
      <c r="A77" s="34" t="s">
        <v>66</v>
      </c>
      <c r="B77" s="17" t="s">
        <v>274</v>
      </c>
      <c r="C77" s="22">
        <v>9000</v>
      </c>
      <c r="D77" s="19" t="s">
        <v>245</v>
      </c>
      <c r="E77" s="4">
        <v>281</v>
      </c>
      <c r="F77" s="4">
        <v>8320</v>
      </c>
      <c r="G77" s="8">
        <f t="shared" si="16"/>
        <v>29.608540925266905</v>
      </c>
      <c r="H77" s="35">
        <v>0.447</v>
      </c>
      <c r="I77" s="8">
        <f t="shared" si="15"/>
        <v>3719.04</v>
      </c>
      <c r="J77" s="4">
        <v>56975</v>
      </c>
      <c r="K77" s="8">
        <f t="shared" si="11"/>
        <v>202.75800711743773</v>
      </c>
      <c r="M77" s="4"/>
      <c r="N77" s="4"/>
      <c r="O77" s="37">
        <v>0.086</v>
      </c>
      <c r="P77" s="37">
        <f t="shared" si="13"/>
        <v>4899.849999999999</v>
      </c>
      <c r="Q77" s="38">
        <f t="shared" si="14"/>
        <v>8618.89</v>
      </c>
    </row>
    <row r="78" spans="1:17" ht="15" customHeight="1">
      <c r="A78" s="34" t="s">
        <v>67</v>
      </c>
      <c r="B78" s="17" t="s">
        <v>347</v>
      </c>
      <c r="C78" s="22">
        <v>9000</v>
      </c>
      <c r="D78" s="19" t="s">
        <v>245</v>
      </c>
      <c r="E78" s="4">
        <v>667</v>
      </c>
      <c r="F78" s="4">
        <v>4773</v>
      </c>
      <c r="G78" s="8">
        <f t="shared" si="16"/>
        <v>7.15592203898051</v>
      </c>
      <c r="H78" s="35">
        <v>0.447</v>
      </c>
      <c r="I78" s="8">
        <f t="shared" si="15"/>
        <v>2133.531</v>
      </c>
      <c r="K78" s="8"/>
      <c r="M78" s="4"/>
      <c r="N78" s="4"/>
      <c r="O78" s="37">
        <v>0.086</v>
      </c>
      <c r="P78" s="37">
        <f t="shared" si="13"/>
        <v>0</v>
      </c>
      <c r="Q78" s="38">
        <f t="shared" si="14"/>
        <v>2133.531</v>
      </c>
    </row>
    <row r="79" spans="1:17" ht="15">
      <c r="A79" s="34" t="s">
        <v>68</v>
      </c>
      <c r="B79" s="17" t="s">
        <v>342</v>
      </c>
      <c r="C79" s="22">
        <v>9220</v>
      </c>
      <c r="D79" s="19" t="s">
        <v>243</v>
      </c>
      <c r="E79" s="4">
        <v>456</v>
      </c>
      <c r="F79" s="4">
        <v>28569</v>
      </c>
      <c r="G79" s="8">
        <f t="shared" si="16"/>
        <v>62.651315789473685</v>
      </c>
      <c r="H79" s="35">
        <v>0.447</v>
      </c>
      <c r="I79" s="8">
        <f t="shared" si="15"/>
        <v>12770.343</v>
      </c>
      <c r="J79" s="4">
        <v>38687.1</v>
      </c>
      <c r="K79" s="8">
        <f aca="true" t="shared" si="17" ref="K79:K88">J79/E79</f>
        <v>84.84013157894736</v>
      </c>
      <c r="M79" s="4"/>
      <c r="N79" s="4"/>
      <c r="O79" s="37">
        <v>0.086</v>
      </c>
      <c r="P79" s="37">
        <f t="shared" si="13"/>
        <v>3327.0905999999995</v>
      </c>
      <c r="Q79" s="38">
        <f t="shared" si="14"/>
        <v>16097.4336</v>
      </c>
    </row>
    <row r="80" spans="1:17" ht="15" customHeight="1">
      <c r="A80" s="34" t="s">
        <v>69</v>
      </c>
      <c r="B80" s="17" t="s">
        <v>328</v>
      </c>
      <c r="C80" s="22">
        <v>9400</v>
      </c>
      <c r="D80" s="19" t="s">
        <v>237</v>
      </c>
      <c r="E80" s="4">
        <v>380</v>
      </c>
      <c r="F80" s="4">
        <v>16765</v>
      </c>
      <c r="G80" s="8">
        <f t="shared" si="16"/>
        <v>44.11842105263158</v>
      </c>
      <c r="H80" s="35">
        <v>0.447</v>
      </c>
      <c r="I80" s="8">
        <f t="shared" si="15"/>
        <v>7493.955</v>
      </c>
      <c r="K80" s="8">
        <f t="shared" si="17"/>
        <v>0</v>
      </c>
      <c r="M80" s="4"/>
      <c r="N80" s="4"/>
      <c r="O80" s="37">
        <v>0.086</v>
      </c>
      <c r="P80" s="37">
        <f t="shared" si="13"/>
        <v>0</v>
      </c>
      <c r="Q80" s="38">
        <f t="shared" si="14"/>
        <v>7493.955</v>
      </c>
    </row>
    <row r="81" spans="1:17" ht="15" customHeight="1">
      <c r="A81" s="31" t="s">
        <v>70</v>
      </c>
      <c r="B81" s="17" t="s">
        <v>351</v>
      </c>
      <c r="C81" s="22">
        <v>9220</v>
      </c>
      <c r="D81" s="19" t="s">
        <v>243</v>
      </c>
      <c r="E81" s="29">
        <v>1042</v>
      </c>
      <c r="F81" s="4">
        <v>7118</v>
      </c>
      <c r="G81" s="8">
        <f t="shared" si="16"/>
        <v>6.8310940499040305</v>
      </c>
      <c r="H81" s="35">
        <v>0.447</v>
      </c>
      <c r="I81" s="8">
        <f t="shared" si="15"/>
        <v>3181.746</v>
      </c>
      <c r="K81" s="8">
        <f t="shared" si="17"/>
        <v>0</v>
      </c>
      <c r="M81" s="4"/>
      <c r="N81" s="4"/>
      <c r="O81" s="37">
        <v>0.086</v>
      </c>
      <c r="P81" s="37">
        <f t="shared" si="13"/>
        <v>0</v>
      </c>
      <c r="Q81" s="38">
        <f t="shared" si="14"/>
        <v>3181.746</v>
      </c>
    </row>
    <row r="82" spans="1:17" ht="15">
      <c r="A82" s="34" t="s">
        <v>71</v>
      </c>
      <c r="B82" s="17" t="s">
        <v>311</v>
      </c>
      <c r="C82" s="22">
        <v>9200</v>
      </c>
      <c r="D82" s="19" t="s">
        <v>273</v>
      </c>
      <c r="E82" s="4">
        <v>291</v>
      </c>
      <c r="F82" s="4">
        <v>13708</v>
      </c>
      <c r="G82" s="8">
        <f t="shared" si="16"/>
        <v>47.106529209621996</v>
      </c>
      <c r="H82" s="35">
        <v>0.447</v>
      </c>
      <c r="I82" s="8">
        <f t="shared" si="15"/>
        <v>6127.476000000001</v>
      </c>
      <c r="J82" s="4">
        <v>55771</v>
      </c>
      <c r="K82" s="8">
        <f t="shared" si="17"/>
        <v>191.65292096219932</v>
      </c>
      <c r="M82" s="4"/>
      <c r="N82" s="4"/>
      <c r="O82" s="37">
        <v>0.086</v>
      </c>
      <c r="P82" s="37">
        <f t="shared" si="13"/>
        <v>4796.306</v>
      </c>
      <c r="Q82" s="38">
        <f t="shared" si="14"/>
        <v>10923.782</v>
      </c>
    </row>
    <row r="83" spans="1:17" ht="15">
      <c r="A83" s="34" t="s">
        <v>72</v>
      </c>
      <c r="B83" s="17" t="s">
        <v>329</v>
      </c>
      <c r="C83" s="22">
        <v>9200</v>
      </c>
      <c r="D83" s="19" t="s">
        <v>273</v>
      </c>
      <c r="E83" s="4">
        <v>349</v>
      </c>
      <c r="F83" s="4">
        <v>1969</v>
      </c>
      <c r="G83" s="8">
        <f t="shared" si="16"/>
        <v>5.641833810888252</v>
      </c>
      <c r="H83" s="35">
        <v>0.447</v>
      </c>
      <c r="I83" s="8">
        <f t="shared" si="15"/>
        <v>880.143</v>
      </c>
      <c r="J83" s="4">
        <v>19474.4</v>
      </c>
      <c r="K83" s="8">
        <f t="shared" si="17"/>
        <v>55.80057306590258</v>
      </c>
      <c r="M83" s="4"/>
      <c r="N83" s="4"/>
      <c r="O83" s="37">
        <v>0.086</v>
      </c>
      <c r="P83" s="37">
        <f t="shared" si="13"/>
        <v>1674.7984</v>
      </c>
      <c r="Q83" s="38">
        <f aca="true" t="shared" si="18" ref="Q83:Q107">I83+P83</f>
        <v>2554.9413999999997</v>
      </c>
    </row>
    <row r="84" spans="1:17" ht="15">
      <c r="A84" s="34" t="s">
        <v>73</v>
      </c>
      <c r="B84" s="17" t="s">
        <v>341</v>
      </c>
      <c r="C84" s="22">
        <v>9260</v>
      </c>
      <c r="D84" s="19" t="s">
        <v>241</v>
      </c>
      <c r="E84" s="4">
        <v>568</v>
      </c>
      <c r="F84" s="4">
        <v>19550</v>
      </c>
      <c r="G84" s="8">
        <f t="shared" si="16"/>
        <v>34.41901408450704</v>
      </c>
      <c r="H84" s="35">
        <v>0.447</v>
      </c>
      <c r="I84" s="8">
        <f t="shared" si="15"/>
        <v>8738.85</v>
      </c>
      <c r="J84" s="4">
        <v>129301</v>
      </c>
      <c r="K84" s="8">
        <f t="shared" si="17"/>
        <v>227.64260563380282</v>
      </c>
      <c r="M84" s="4"/>
      <c r="N84" s="4"/>
      <c r="O84" s="37">
        <v>0.086</v>
      </c>
      <c r="P84" s="37">
        <f t="shared" si="13"/>
        <v>11119.885999999999</v>
      </c>
      <c r="Q84" s="38">
        <f t="shared" si="18"/>
        <v>19858.735999999997</v>
      </c>
    </row>
    <row r="85" spans="1:17" ht="15" customHeight="1">
      <c r="A85" s="34" t="s">
        <v>74</v>
      </c>
      <c r="B85" s="17" t="s">
        <v>240</v>
      </c>
      <c r="C85" s="22">
        <v>9260</v>
      </c>
      <c r="D85" s="19" t="s">
        <v>241</v>
      </c>
      <c r="E85" s="4">
        <v>404</v>
      </c>
      <c r="F85" s="4">
        <v>1592</v>
      </c>
      <c r="G85" s="8">
        <f t="shared" si="16"/>
        <v>3.9405940594059405</v>
      </c>
      <c r="H85" s="35">
        <v>0.447</v>
      </c>
      <c r="I85" s="8">
        <f t="shared" si="15"/>
        <v>711.624</v>
      </c>
      <c r="J85" s="4">
        <v>21005</v>
      </c>
      <c r="K85" s="8">
        <f t="shared" si="17"/>
        <v>51.992574257425744</v>
      </c>
      <c r="M85" s="4"/>
      <c r="N85" s="4"/>
      <c r="O85" s="37">
        <v>0.086</v>
      </c>
      <c r="P85" s="37">
        <f t="shared" si="13"/>
        <v>1806.4299999999998</v>
      </c>
      <c r="Q85" s="38">
        <f t="shared" si="18"/>
        <v>2518.054</v>
      </c>
    </row>
    <row r="86" spans="1:17" ht="15">
      <c r="A86" s="34" t="s">
        <v>75</v>
      </c>
      <c r="B86" s="17" t="s">
        <v>296</v>
      </c>
      <c r="C86" s="22">
        <v>9000</v>
      </c>
      <c r="D86" s="19" t="s">
        <v>245</v>
      </c>
      <c r="E86" s="4">
        <v>287</v>
      </c>
      <c r="G86" s="8">
        <f t="shared" si="16"/>
        <v>0</v>
      </c>
      <c r="H86" s="35">
        <v>0.447</v>
      </c>
      <c r="I86" s="8">
        <f t="shared" si="15"/>
        <v>0</v>
      </c>
      <c r="J86" s="4">
        <v>74304</v>
      </c>
      <c r="K86" s="8">
        <f t="shared" si="17"/>
        <v>258.89895470383277</v>
      </c>
      <c r="M86" s="4"/>
      <c r="N86" s="4"/>
      <c r="O86" s="37">
        <v>0.086</v>
      </c>
      <c r="P86" s="37">
        <f t="shared" si="13"/>
        <v>6390.143999999999</v>
      </c>
      <c r="Q86" s="38">
        <f t="shared" si="18"/>
        <v>6390.143999999999</v>
      </c>
    </row>
    <row r="87" spans="1:17" ht="15" customHeight="1">
      <c r="A87" s="34" t="s">
        <v>76</v>
      </c>
      <c r="B87" s="17" t="s">
        <v>285</v>
      </c>
      <c r="C87" s="22">
        <v>9400</v>
      </c>
      <c r="D87" s="19" t="s">
        <v>237</v>
      </c>
      <c r="E87" s="4">
        <v>320</v>
      </c>
      <c r="F87" s="4">
        <v>1415</v>
      </c>
      <c r="G87" s="8">
        <f t="shared" si="16"/>
        <v>4.421875</v>
      </c>
      <c r="H87" s="35">
        <v>0.447</v>
      </c>
      <c r="I87" s="8">
        <f t="shared" si="15"/>
        <v>632.505</v>
      </c>
      <c r="J87" s="4">
        <v>7034.8</v>
      </c>
      <c r="K87" s="8">
        <f t="shared" si="17"/>
        <v>21.98375</v>
      </c>
      <c r="M87" s="4"/>
      <c r="N87" s="4"/>
      <c r="O87" s="37">
        <v>0.086</v>
      </c>
      <c r="P87" s="37">
        <f t="shared" si="13"/>
        <v>604.9928</v>
      </c>
      <c r="Q87" s="38">
        <f t="shared" si="18"/>
        <v>1237.4978</v>
      </c>
    </row>
    <row r="88" spans="1:17" ht="15">
      <c r="A88" s="32" t="s">
        <v>518</v>
      </c>
      <c r="B88" s="17" t="s">
        <v>519</v>
      </c>
      <c r="C88" s="22">
        <v>9370</v>
      </c>
      <c r="D88" s="17" t="s">
        <v>371</v>
      </c>
      <c r="E88" s="25">
        <v>624</v>
      </c>
      <c r="F88" s="4">
        <v>12939</v>
      </c>
      <c r="G88" s="8">
        <f t="shared" si="16"/>
        <v>20.735576923076923</v>
      </c>
      <c r="H88" s="35">
        <v>0.447</v>
      </c>
      <c r="I88" s="8">
        <f t="shared" si="15"/>
        <v>5783.733</v>
      </c>
      <c r="J88" s="4">
        <v>73229</v>
      </c>
      <c r="K88" s="8">
        <f t="shared" si="17"/>
        <v>117.35416666666667</v>
      </c>
      <c r="O88" s="37">
        <v>0</v>
      </c>
      <c r="P88" s="37">
        <f t="shared" si="13"/>
        <v>0</v>
      </c>
      <c r="Q88" s="38">
        <f t="shared" si="18"/>
        <v>5783.733</v>
      </c>
    </row>
    <row r="89" spans="1:17" ht="15">
      <c r="A89" s="34" t="s">
        <v>77</v>
      </c>
      <c r="B89" s="17" t="s">
        <v>254</v>
      </c>
      <c r="C89" s="22">
        <v>9230</v>
      </c>
      <c r="D89" s="19" t="s">
        <v>239</v>
      </c>
      <c r="E89" s="4">
        <v>508</v>
      </c>
      <c r="F89" s="4">
        <v>13854</v>
      </c>
      <c r="G89" s="8">
        <f>F89/E89</f>
        <v>27.271653543307085</v>
      </c>
      <c r="H89" s="35">
        <v>0.447</v>
      </c>
      <c r="I89" s="8">
        <f t="shared" si="15"/>
        <v>6192.738</v>
      </c>
      <c r="J89" s="4">
        <v>50783</v>
      </c>
      <c r="K89" s="8">
        <f>J89/E89</f>
        <v>99.96653543307086</v>
      </c>
      <c r="M89" s="4"/>
      <c r="N89" s="4"/>
      <c r="O89" s="37">
        <v>0.086</v>
      </c>
      <c r="P89" s="37">
        <f t="shared" si="13"/>
        <v>4367.338</v>
      </c>
      <c r="Q89" s="38">
        <f t="shared" si="18"/>
        <v>10560.076000000001</v>
      </c>
    </row>
    <row r="90" spans="1:17" ht="15" customHeight="1">
      <c r="A90" s="34" t="s">
        <v>78</v>
      </c>
      <c r="B90" s="17" t="s">
        <v>324</v>
      </c>
      <c r="C90" s="22">
        <v>9400</v>
      </c>
      <c r="D90" s="19" t="s">
        <v>237</v>
      </c>
      <c r="E90" s="4">
        <v>391</v>
      </c>
      <c r="F90" s="4">
        <v>12662</v>
      </c>
      <c r="G90" s="8">
        <f>F90/E90</f>
        <v>32.38363171355499</v>
      </c>
      <c r="H90" s="35">
        <v>0.447</v>
      </c>
      <c r="I90" s="8">
        <f t="shared" si="15"/>
        <v>5659.914</v>
      </c>
      <c r="J90" s="4">
        <v>63468</v>
      </c>
      <c r="K90" s="8">
        <f>J90/E90</f>
        <v>162.3222506393862</v>
      </c>
      <c r="M90" s="4"/>
      <c r="N90" s="4"/>
      <c r="O90" s="37">
        <v>0.086</v>
      </c>
      <c r="P90" s="37">
        <f t="shared" si="13"/>
        <v>5458.248</v>
      </c>
      <c r="Q90" s="38">
        <f t="shared" si="18"/>
        <v>11118.162</v>
      </c>
    </row>
    <row r="91" spans="1:17" ht="15">
      <c r="A91" s="34" t="s">
        <v>79</v>
      </c>
      <c r="B91" s="17" t="s">
        <v>326</v>
      </c>
      <c r="C91" s="22">
        <v>9000</v>
      </c>
      <c r="D91" s="19" t="s">
        <v>245</v>
      </c>
      <c r="E91" s="4">
        <v>875</v>
      </c>
      <c r="F91" s="4">
        <v>25289</v>
      </c>
      <c r="G91" s="8">
        <f>F91/E91</f>
        <v>28.901714285714284</v>
      </c>
      <c r="H91" s="35">
        <v>0.447</v>
      </c>
      <c r="I91" s="8">
        <f t="shared" si="15"/>
        <v>11304.183</v>
      </c>
      <c r="J91" s="4">
        <v>89440</v>
      </c>
      <c r="K91" s="8">
        <f>J91/E91</f>
        <v>102.21714285714286</v>
      </c>
      <c r="M91" s="4"/>
      <c r="N91" s="4"/>
      <c r="O91" s="37">
        <v>0.086</v>
      </c>
      <c r="P91" s="37">
        <f t="shared" si="13"/>
        <v>7691.839999999999</v>
      </c>
      <c r="Q91" s="38">
        <f t="shared" si="18"/>
        <v>18996.023</v>
      </c>
    </row>
    <row r="92" spans="1:17" ht="15" customHeight="1">
      <c r="A92" s="34" t="s">
        <v>80</v>
      </c>
      <c r="B92" s="17" t="s">
        <v>323</v>
      </c>
      <c r="C92" s="22">
        <v>9400</v>
      </c>
      <c r="D92" s="19" t="s">
        <v>237</v>
      </c>
      <c r="E92" s="4">
        <v>426</v>
      </c>
      <c r="F92" s="4">
        <v>19971</v>
      </c>
      <c r="G92" s="8">
        <f>F92/E92</f>
        <v>46.88028169014085</v>
      </c>
      <c r="H92" s="35">
        <v>0.447</v>
      </c>
      <c r="I92" s="8">
        <f t="shared" si="15"/>
        <v>8927.037</v>
      </c>
      <c r="J92" s="4">
        <v>57491</v>
      </c>
      <c r="K92" s="8">
        <f>J92/E92</f>
        <v>134.95539906103286</v>
      </c>
      <c r="M92" s="4"/>
      <c r="N92" s="4"/>
      <c r="O92" s="37">
        <v>0.086</v>
      </c>
      <c r="P92" s="37">
        <f t="shared" si="13"/>
        <v>4944.226</v>
      </c>
      <c r="Q92" s="38">
        <f t="shared" si="18"/>
        <v>13871.262999999999</v>
      </c>
    </row>
    <row r="93" spans="1:17" ht="15">
      <c r="A93" s="34" t="s">
        <v>81</v>
      </c>
      <c r="B93" s="17" t="s">
        <v>348</v>
      </c>
      <c r="C93" s="22">
        <v>9200</v>
      </c>
      <c r="D93" s="19" t="s">
        <v>273</v>
      </c>
      <c r="E93" s="4">
        <v>400</v>
      </c>
      <c r="F93" s="4">
        <v>13045</v>
      </c>
      <c r="G93" s="8">
        <f aca="true" t="shared" si="19" ref="G93:G98">F93/E93</f>
        <v>32.6125</v>
      </c>
      <c r="H93" s="35">
        <v>0.447</v>
      </c>
      <c r="I93" s="8">
        <f t="shared" si="15"/>
        <v>5831.115</v>
      </c>
      <c r="J93" s="4">
        <v>98556</v>
      </c>
      <c r="K93" s="8">
        <f aca="true" t="shared" si="20" ref="K93:K98">J93/E93</f>
        <v>246.39</v>
      </c>
      <c r="M93" s="4"/>
      <c r="N93" s="4"/>
      <c r="O93" s="37">
        <v>0.086</v>
      </c>
      <c r="P93" s="37">
        <f aca="true" t="shared" si="21" ref="P93:P103">O93*J93</f>
        <v>8475.815999999999</v>
      </c>
      <c r="Q93" s="38">
        <f t="shared" si="18"/>
        <v>14306.930999999999</v>
      </c>
    </row>
    <row r="94" spans="1:17" ht="15">
      <c r="A94" s="34" t="s">
        <v>82</v>
      </c>
      <c r="B94" s="17" t="s">
        <v>293</v>
      </c>
      <c r="C94" s="22">
        <v>9220</v>
      </c>
      <c r="D94" s="19" t="s">
        <v>243</v>
      </c>
      <c r="E94" s="4">
        <v>465</v>
      </c>
      <c r="F94" s="4">
        <v>12549</v>
      </c>
      <c r="G94" s="8">
        <f t="shared" si="19"/>
        <v>26.98709677419355</v>
      </c>
      <c r="H94" s="35">
        <v>0.447</v>
      </c>
      <c r="I94" s="8">
        <f t="shared" si="15"/>
        <v>5609.403</v>
      </c>
      <c r="J94" s="4">
        <v>60759</v>
      </c>
      <c r="K94" s="8">
        <f t="shared" si="20"/>
        <v>130.66451612903225</v>
      </c>
      <c r="M94" s="4"/>
      <c r="N94" s="4"/>
      <c r="O94" s="37">
        <v>0.086</v>
      </c>
      <c r="P94" s="37">
        <f t="shared" si="21"/>
        <v>5225.273999999999</v>
      </c>
      <c r="Q94" s="38">
        <f t="shared" si="18"/>
        <v>10834.677</v>
      </c>
    </row>
    <row r="95" spans="1:17" ht="15">
      <c r="A95" s="34" t="s">
        <v>83</v>
      </c>
      <c r="B95" s="17" t="s">
        <v>252</v>
      </c>
      <c r="C95" s="22">
        <v>9210</v>
      </c>
      <c r="D95" s="19" t="s">
        <v>248</v>
      </c>
      <c r="E95" s="4">
        <v>521</v>
      </c>
      <c r="F95" s="4">
        <v>4483</v>
      </c>
      <c r="G95" s="8">
        <f t="shared" si="19"/>
        <v>8.604606525911707</v>
      </c>
      <c r="H95" s="35">
        <v>0.447</v>
      </c>
      <c r="I95" s="8">
        <f t="shared" si="15"/>
        <v>2003.901</v>
      </c>
      <c r="J95" s="4">
        <v>24974.4</v>
      </c>
      <c r="K95" s="8">
        <f t="shared" si="20"/>
        <v>47.93550863723609</v>
      </c>
      <c r="M95" s="4"/>
      <c r="N95" s="4"/>
      <c r="O95" s="37">
        <v>0.086</v>
      </c>
      <c r="P95" s="37">
        <f t="shared" si="21"/>
        <v>2147.7984</v>
      </c>
      <c r="Q95" s="38">
        <f t="shared" si="18"/>
        <v>4151.6994</v>
      </c>
    </row>
    <row r="96" spans="1:17" ht="15" customHeight="1">
      <c r="A96" s="34" t="s">
        <v>84</v>
      </c>
      <c r="B96" s="17" t="s">
        <v>306</v>
      </c>
      <c r="C96" s="22">
        <v>9400</v>
      </c>
      <c r="D96" s="19" t="s">
        <v>237</v>
      </c>
      <c r="E96" s="4">
        <v>641</v>
      </c>
      <c r="F96" s="4">
        <v>20623</v>
      </c>
      <c r="G96" s="8">
        <f t="shared" si="19"/>
        <v>32.17316692667707</v>
      </c>
      <c r="H96" s="35">
        <v>0.447</v>
      </c>
      <c r="I96" s="8">
        <f t="shared" si="15"/>
        <v>9218.481</v>
      </c>
      <c r="J96" s="4">
        <v>71982</v>
      </c>
      <c r="K96" s="8">
        <f t="shared" si="20"/>
        <v>112.29641185647426</v>
      </c>
      <c r="M96" s="4"/>
      <c r="N96" s="4"/>
      <c r="O96" s="37">
        <v>0.086</v>
      </c>
      <c r="P96" s="37">
        <f t="shared" si="21"/>
        <v>6190.451999999999</v>
      </c>
      <c r="Q96" s="38">
        <f t="shared" si="18"/>
        <v>15408.932999999999</v>
      </c>
    </row>
    <row r="97" spans="1:17" ht="15">
      <c r="A97" s="34" t="s">
        <v>85</v>
      </c>
      <c r="B97" s="17" t="s">
        <v>256</v>
      </c>
      <c r="C97" s="22">
        <v>9260</v>
      </c>
      <c r="D97" s="19" t="s">
        <v>241</v>
      </c>
      <c r="E97" s="4">
        <v>506</v>
      </c>
      <c r="F97" s="4">
        <v>19239</v>
      </c>
      <c r="G97" s="8">
        <f t="shared" si="19"/>
        <v>38.02173913043478</v>
      </c>
      <c r="H97" s="35">
        <v>0.447</v>
      </c>
      <c r="I97" s="8">
        <f t="shared" si="15"/>
        <v>8599.833</v>
      </c>
      <c r="J97" s="4">
        <v>51213</v>
      </c>
      <c r="K97" s="8">
        <f t="shared" si="20"/>
        <v>101.21146245059289</v>
      </c>
      <c r="M97" s="4"/>
      <c r="N97" s="4"/>
      <c r="O97" s="37">
        <v>0.086</v>
      </c>
      <c r="P97" s="37">
        <f t="shared" si="21"/>
        <v>4404.317999999999</v>
      </c>
      <c r="Q97" s="38">
        <f t="shared" si="18"/>
        <v>13004.151</v>
      </c>
    </row>
    <row r="98" spans="1:17" ht="15">
      <c r="A98" s="34" t="s">
        <v>86</v>
      </c>
      <c r="B98" s="17" t="s">
        <v>291</v>
      </c>
      <c r="C98" s="22">
        <v>9000</v>
      </c>
      <c r="D98" s="19" t="s">
        <v>245</v>
      </c>
      <c r="E98" s="4">
        <v>130</v>
      </c>
      <c r="F98" s="4">
        <v>37296</v>
      </c>
      <c r="G98" s="8">
        <f t="shared" si="19"/>
        <v>286.89230769230767</v>
      </c>
      <c r="H98" s="35">
        <v>0.447</v>
      </c>
      <c r="I98" s="8">
        <f t="shared" si="15"/>
        <v>16671.312</v>
      </c>
      <c r="J98" s="4">
        <v>43903</v>
      </c>
      <c r="K98" s="8">
        <f t="shared" si="20"/>
        <v>337.7153846153846</v>
      </c>
      <c r="M98" s="4"/>
      <c r="N98" s="4"/>
      <c r="O98" s="37">
        <v>0.086</v>
      </c>
      <c r="P98" s="37">
        <f t="shared" si="21"/>
        <v>3775.658</v>
      </c>
      <c r="Q98" s="38">
        <f t="shared" si="18"/>
        <v>20446.97</v>
      </c>
    </row>
    <row r="99" spans="1:17" ht="15">
      <c r="A99" s="34" t="s">
        <v>87</v>
      </c>
      <c r="B99" s="17" t="s">
        <v>338</v>
      </c>
      <c r="C99" s="22">
        <v>9000</v>
      </c>
      <c r="D99" s="19" t="s">
        <v>245</v>
      </c>
      <c r="E99" s="4">
        <v>275</v>
      </c>
      <c r="F99" s="4">
        <v>7986</v>
      </c>
      <c r="G99" s="8">
        <f aca="true" t="shared" si="22" ref="G99:G105">F99/E99</f>
        <v>29.04</v>
      </c>
      <c r="H99" s="35">
        <v>0.447</v>
      </c>
      <c r="I99" s="8">
        <f t="shared" si="15"/>
        <v>3569.742</v>
      </c>
      <c r="J99" s="4">
        <v>69660</v>
      </c>
      <c r="K99" s="8">
        <f aca="true" t="shared" si="23" ref="K99:K105">J99/E99</f>
        <v>253.3090909090909</v>
      </c>
      <c r="M99" s="4"/>
      <c r="N99" s="4"/>
      <c r="O99" s="37">
        <v>0.086</v>
      </c>
      <c r="P99" s="37">
        <f t="shared" si="21"/>
        <v>5990.759999999999</v>
      </c>
      <c r="Q99" s="38">
        <f t="shared" si="18"/>
        <v>9560.502</v>
      </c>
    </row>
    <row r="100" spans="1:17" ht="15">
      <c r="A100" s="34" t="s">
        <v>88</v>
      </c>
      <c r="B100" s="17" t="s">
        <v>335</v>
      </c>
      <c r="C100" s="22">
        <v>9000</v>
      </c>
      <c r="D100" s="19" t="s">
        <v>245</v>
      </c>
      <c r="E100" s="4">
        <v>463</v>
      </c>
      <c r="F100" s="4">
        <v>11544</v>
      </c>
      <c r="G100" s="8">
        <f t="shared" si="22"/>
        <v>24.93304535637149</v>
      </c>
      <c r="H100" s="35">
        <v>0.447</v>
      </c>
      <c r="I100" s="8">
        <f t="shared" si="15"/>
        <v>5160.168</v>
      </c>
      <c r="J100" s="4">
        <v>52116</v>
      </c>
      <c r="K100" s="8">
        <f t="shared" si="23"/>
        <v>112.56155507559396</v>
      </c>
      <c r="M100" s="4"/>
      <c r="N100" s="4"/>
      <c r="O100" s="37">
        <v>0.086</v>
      </c>
      <c r="P100" s="37">
        <f t="shared" si="21"/>
        <v>4481.976</v>
      </c>
      <c r="Q100" s="38">
        <f t="shared" si="18"/>
        <v>9642.144</v>
      </c>
    </row>
    <row r="101" spans="1:17" ht="15">
      <c r="A101" s="34" t="s">
        <v>89</v>
      </c>
      <c r="B101" s="17" t="s">
        <v>312</v>
      </c>
      <c r="C101" s="22">
        <v>9310</v>
      </c>
      <c r="D101" s="19" t="s">
        <v>233</v>
      </c>
      <c r="E101" s="4">
        <v>356</v>
      </c>
      <c r="F101" s="4">
        <v>12462</v>
      </c>
      <c r="G101" s="8">
        <f t="shared" si="22"/>
        <v>35.00561797752809</v>
      </c>
      <c r="H101" s="35">
        <v>0.447</v>
      </c>
      <c r="I101" s="8">
        <f t="shared" si="15"/>
        <v>5570.514</v>
      </c>
      <c r="J101" s="4">
        <v>41099.4</v>
      </c>
      <c r="K101" s="8">
        <f t="shared" si="23"/>
        <v>115.44775280898877</v>
      </c>
      <c r="M101" s="4"/>
      <c r="N101" s="4"/>
      <c r="O101" s="37">
        <v>0.086</v>
      </c>
      <c r="P101" s="37">
        <f t="shared" si="21"/>
        <v>3534.5483999999997</v>
      </c>
      <c r="Q101" s="38">
        <f t="shared" si="18"/>
        <v>9105.062399999999</v>
      </c>
    </row>
    <row r="102" spans="1:17" ht="15">
      <c r="A102" s="34" t="s">
        <v>90</v>
      </c>
      <c r="B102" s="17" t="s">
        <v>290</v>
      </c>
      <c r="C102" s="22">
        <v>9260</v>
      </c>
      <c r="D102" s="19" t="s">
        <v>241</v>
      </c>
      <c r="E102" s="4">
        <v>437</v>
      </c>
      <c r="F102" s="4">
        <v>14453</v>
      </c>
      <c r="G102" s="8">
        <f t="shared" si="22"/>
        <v>33.07322654462243</v>
      </c>
      <c r="H102" s="35">
        <v>0.447</v>
      </c>
      <c r="I102" s="8">
        <f t="shared" si="15"/>
        <v>6460.491</v>
      </c>
      <c r="J102" s="4">
        <v>54137</v>
      </c>
      <c r="K102" s="8">
        <f t="shared" si="23"/>
        <v>123.88329519450801</v>
      </c>
      <c r="M102" s="4"/>
      <c r="N102" s="4"/>
      <c r="O102" s="37">
        <v>0.086</v>
      </c>
      <c r="P102" s="37">
        <f t="shared" si="21"/>
        <v>4655.781999999999</v>
      </c>
      <c r="Q102" s="38">
        <f t="shared" si="18"/>
        <v>11116.273</v>
      </c>
    </row>
    <row r="103" spans="1:17" ht="15">
      <c r="A103" s="34" t="s">
        <v>91</v>
      </c>
      <c r="B103" s="17" t="s">
        <v>334</v>
      </c>
      <c r="C103" s="22">
        <v>9230</v>
      </c>
      <c r="D103" s="19" t="s">
        <v>239</v>
      </c>
      <c r="E103" s="4">
        <v>434</v>
      </c>
      <c r="F103" s="4">
        <v>14630</v>
      </c>
      <c r="G103" s="8">
        <f t="shared" si="22"/>
        <v>33.70967741935484</v>
      </c>
      <c r="H103" s="35">
        <v>0.447</v>
      </c>
      <c r="I103" s="8">
        <f t="shared" si="15"/>
        <v>6539.61</v>
      </c>
      <c r="J103" s="4">
        <v>56975</v>
      </c>
      <c r="K103" s="8">
        <f t="shared" si="23"/>
        <v>131.27880184331798</v>
      </c>
      <c r="M103" s="4"/>
      <c r="N103" s="4"/>
      <c r="O103" s="37">
        <v>0.086</v>
      </c>
      <c r="P103" s="37">
        <f t="shared" si="21"/>
        <v>4899.849999999999</v>
      </c>
      <c r="Q103" s="38">
        <f t="shared" si="18"/>
        <v>11439.46</v>
      </c>
    </row>
    <row r="104" spans="1:17" ht="15">
      <c r="A104" s="32" t="s">
        <v>521</v>
      </c>
      <c r="B104" s="17" t="s">
        <v>522</v>
      </c>
      <c r="C104" s="22">
        <v>9240</v>
      </c>
      <c r="D104" s="17" t="s">
        <v>308</v>
      </c>
      <c r="E104" s="25">
        <v>263</v>
      </c>
      <c r="F104" s="4">
        <v>18567</v>
      </c>
      <c r="G104" s="8">
        <f t="shared" si="22"/>
        <v>70.59695817490494</v>
      </c>
      <c r="H104" s="35">
        <v>0.447</v>
      </c>
      <c r="I104" s="8">
        <f t="shared" si="15"/>
        <v>8299.449</v>
      </c>
      <c r="K104" s="8">
        <f t="shared" si="23"/>
        <v>0</v>
      </c>
      <c r="O104" s="37"/>
      <c r="P104" s="37"/>
      <c r="Q104" s="38">
        <f t="shared" si="18"/>
        <v>8299.449</v>
      </c>
    </row>
    <row r="105" spans="1:17" ht="15">
      <c r="A105" s="31" t="s">
        <v>92</v>
      </c>
      <c r="B105" s="17" t="s">
        <v>340</v>
      </c>
      <c r="C105" s="22">
        <v>9380</v>
      </c>
      <c r="D105" s="19" t="s">
        <v>281</v>
      </c>
      <c r="E105" s="29">
        <v>296</v>
      </c>
      <c r="F105" s="4">
        <v>1718</v>
      </c>
      <c r="G105" s="8">
        <f t="shared" si="22"/>
        <v>5.804054054054054</v>
      </c>
      <c r="H105" s="35">
        <v>0.447</v>
      </c>
      <c r="I105" s="8">
        <f t="shared" si="15"/>
        <v>767.946</v>
      </c>
      <c r="J105" s="4">
        <v>13828.8</v>
      </c>
      <c r="K105" s="8">
        <f t="shared" si="23"/>
        <v>46.71891891891892</v>
      </c>
      <c r="M105" s="4"/>
      <c r="N105" s="4"/>
      <c r="O105" s="37">
        <v>0.086</v>
      </c>
      <c r="P105" s="37">
        <f aca="true" t="shared" si="24" ref="P105:P113">O105*J105</f>
        <v>1189.2767999999999</v>
      </c>
      <c r="Q105" s="38">
        <f t="shared" si="18"/>
        <v>1957.2228</v>
      </c>
    </row>
    <row r="106" spans="1:17" ht="15" customHeight="1">
      <c r="A106" s="31" t="s">
        <v>93</v>
      </c>
      <c r="B106" s="17" t="s">
        <v>310</v>
      </c>
      <c r="C106" s="22">
        <v>9210</v>
      </c>
      <c r="D106" s="19" t="s">
        <v>248</v>
      </c>
      <c r="E106" s="4">
        <v>438</v>
      </c>
      <c r="F106" s="4">
        <v>9242</v>
      </c>
      <c r="G106" s="8">
        <f aca="true" t="shared" si="25" ref="G106:G120">F106/E106</f>
        <v>21.100456621004565</v>
      </c>
      <c r="H106" s="35">
        <v>0.447</v>
      </c>
      <c r="I106" s="8">
        <f t="shared" si="15"/>
        <v>4131.174</v>
      </c>
      <c r="J106" s="4">
        <v>44204</v>
      </c>
      <c r="K106" s="8">
        <f aca="true" t="shared" si="26" ref="K106:K120">J106/E106</f>
        <v>100.92237442922375</v>
      </c>
      <c r="M106" s="4"/>
      <c r="N106" s="4"/>
      <c r="O106" s="37">
        <v>0.086</v>
      </c>
      <c r="P106" s="37">
        <f t="shared" si="24"/>
        <v>3801.544</v>
      </c>
      <c r="Q106" s="38">
        <f t="shared" si="18"/>
        <v>7932.718</v>
      </c>
    </row>
    <row r="107" spans="1:17" ht="15" customHeight="1">
      <c r="A107" s="31" t="s">
        <v>94</v>
      </c>
      <c r="B107" s="17" t="s">
        <v>343</v>
      </c>
      <c r="C107" s="22">
        <v>9000</v>
      </c>
      <c r="D107" s="19" t="s">
        <v>245</v>
      </c>
      <c r="E107" s="29">
        <v>466</v>
      </c>
      <c r="F107" s="16">
        <v>19836</v>
      </c>
      <c r="G107" s="8">
        <f t="shared" si="25"/>
        <v>42.566523605150216</v>
      </c>
      <c r="H107" s="35">
        <v>0.447</v>
      </c>
      <c r="I107" s="8">
        <f t="shared" si="15"/>
        <v>8866.692000000001</v>
      </c>
      <c r="J107" s="4">
        <v>39259</v>
      </c>
      <c r="K107" s="8">
        <f t="shared" si="26"/>
        <v>84.24678111587983</v>
      </c>
      <c r="M107" s="4"/>
      <c r="N107" s="4"/>
      <c r="O107" s="37">
        <v>0.086</v>
      </c>
      <c r="P107" s="37">
        <f t="shared" si="24"/>
        <v>3376.274</v>
      </c>
      <c r="Q107" s="38">
        <f t="shared" si="18"/>
        <v>12242.966</v>
      </c>
    </row>
    <row r="108" spans="1:17" ht="15" customHeight="1">
      <c r="A108" s="33" t="s">
        <v>523</v>
      </c>
      <c r="B108" s="17" t="s">
        <v>524</v>
      </c>
      <c r="C108" s="22">
        <v>9240</v>
      </c>
      <c r="D108" s="17" t="s">
        <v>308</v>
      </c>
      <c r="E108" s="29">
        <v>1080</v>
      </c>
      <c r="F108" s="4">
        <v>8449</v>
      </c>
      <c r="G108" s="8">
        <f t="shared" si="25"/>
        <v>7.823148148148148</v>
      </c>
      <c r="H108" s="35">
        <v>0.447</v>
      </c>
      <c r="I108" s="8">
        <f t="shared" si="15"/>
        <v>3776.703</v>
      </c>
      <c r="J108" s="4">
        <v>34516.1</v>
      </c>
      <c r="K108" s="8">
        <f t="shared" si="26"/>
        <v>31.95935185185185</v>
      </c>
      <c r="O108" s="37">
        <v>0.347</v>
      </c>
      <c r="P108" s="37">
        <f t="shared" si="24"/>
        <v>11977.086699999998</v>
      </c>
      <c r="Q108" s="38">
        <f aca="true" t="shared" si="27" ref="Q108:Q120">I108+P108</f>
        <v>15753.789699999998</v>
      </c>
    </row>
    <row r="109" spans="1:17" ht="15" customHeight="1">
      <c r="A109" s="31" t="s">
        <v>95</v>
      </c>
      <c r="B109" s="17" t="s">
        <v>337</v>
      </c>
      <c r="C109" s="22">
        <v>9200</v>
      </c>
      <c r="D109" s="19" t="s">
        <v>273</v>
      </c>
      <c r="E109" s="4">
        <v>289</v>
      </c>
      <c r="F109" s="4">
        <v>1816</v>
      </c>
      <c r="G109" s="8">
        <f t="shared" si="25"/>
        <v>6.283737024221454</v>
      </c>
      <c r="H109" s="35">
        <v>0.447</v>
      </c>
      <c r="I109" s="8">
        <f t="shared" si="15"/>
        <v>811.7520000000001</v>
      </c>
      <c r="J109" s="4">
        <v>36507</v>
      </c>
      <c r="K109" s="8">
        <f t="shared" si="26"/>
        <v>126.32179930795847</v>
      </c>
      <c r="M109" s="4"/>
      <c r="N109" s="4"/>
      <c r="O109" s="37">
        <v>0.086</v>
      </c>
      <c r="P109" s="37">
        <f t="shared" si="24"/>
        <v>3139.602</v>
      </c>
      <c r="Q109" s="38">
        <f t="shared" si="27"/>
        <v>3951.354</v>
      </c>
    </row>
    <row r="110" spans="1:17" ht="15" customHeight="1">
      <c r="A110" s="31" t="s">
        <v>96</v>
      </c>
      <c r="B110" s="17" t="s">
        <v>349</v>
      </c>
      <c r="C110" s="22">
        <v>9000</v>
      </c>
      <c r="D110" s="19" t="s">
        <v>245</v>
      </c>
      <c r="E110" s="4">
        <v>199</v>
      </c>
      <c r="F110" s="4">
        <v>5373</v>
      </c>
      <c r="G110" s="8">
        <f t="shared" si="25"/>
        <v>27</v>
      </c>
      <c r="H110" s="35">
        <v>0.447</v>
      </c>
      <c r="I110" s="8">
        <f t="shared" si="15"/>
        <v>2401.731</v>
      </c>
      <c r="J110" s="4">
        <v>37693.8</v>
      </c>
      <c r="K110" s="8">
        <f t="shared" si="26"/>
        <v>189.41608040201007</v>
      </c>
      <c r="M110" s="4"/>
      <c r="N110" s="4"/>
      <c r="O110" s="37">
        <v>0.086</v>
      </c>
      <c r="P110" s="37">
        <f t="shared" si="24"/>
        <v>3241.6668</v>
      </c>
      <c r="Q110" s="38">
        <f t="shared" si="27"/>
        <v>5643.397800000001</v>
      </c>
    </row>
    <row r="111" spans="1:17" ht="15" customHeight="1">
      <c r="A111" s="31" t="s">
        <v>97</v>
      </c>
      <c r="B111" s="17" t="s">
        <v>339</v>
      </c>
      <c r="C111" s="22">
        <v>9210</v>
      </c>
      <c r="D111" s="19" t="s">
        <v>248</v>
      </c>
      <c r="E111" s="29">
        <v>293</v>
      </c>
      <c r="F111" s="4">
        <v>8176</v>
      </c>
      <c r="G111" s="8">
        <f t="shared" si="25"/>
        <v>27.90443686006826</v>
      </c>
      <c r="H111" s="35">
        <v>0.447</v>
      </c>
      <c r="I111" s="8">
        <f t="shared" si="15"/>
        <v>3654.672</v>
      </c>
      <c r="J111" s="4">
        <v>52976</v>
      </c>
      <c r="K111" s="8">
        <f t="shared" si="26"/>
        <v>180.80546075085323</v>
      </c>
      <c r="M111" s="4"/>
      <c r="N111" s="4"/>
      <c r="O111" s="37">
        <v>0.086</v>
      </c>
      <c r="P111" s="37">
        <f t="shared" si="24"/>
        <v>4555.936</v>
      </c>
      <c r="Q111" s="38">
        <f t="shared" si="27"/>
        <v>8210.608</v>
      </c>
    </row>
    <row r="112" spans="1:17" ht="15" customHeight="1">
      <c r="A112" s="33" t="s">
        <v>525</v>
      </c>
      <c r="B112" s="17" t="s">
        <v>526</v>
      </c>
      <c r="C112" s="22">
        <v>9370</v>
      </c>
      <c r="D112" s="17" t="s">
        <v>371</v>
      </c>
      <c r="E112" s="22">
        <v>153</v>
      </c>
      <c r="F112" s="4">
        <v>26666</v>
      </c>
      <c r="G112" s="8">
        <f t="shared" si="25"/>
        <v>174.28758169934642</v>
      </c>
      <c r="H112" s="35">
        <v>0.447</v>
      </c>
      <c r="I112" s="8">
        <f t="shared" si="15"/>
        <v>11919.702</v>
      </c>
      <c r="J112" s="4">
        <v>32379</v>
      </c>
      <c r="K112" s="8">
        <f t="shared" si="26"/>
        <v>211.62745098039215</v>
      </c>
      <c r="O112" s="37">
        <v>0</v>
      </c>
      <c r="P112" s="37">
        <f t="shared" si="24"/>
        <v>0</v>
      </c>
      <c r="Q112" s="38">
        <f t="shared" si="27"/>
        <v>11919.702</v>
      </c>
    </row>
    <row r="113" spans="1:17" ht="15" customHeight="1">
      <c r="A113" s="31" t="s">
        <v>98</v>
      </c>
      <c r="B113" s="17" t="s">
        <v>289</v>
      </c>
      <c r="C113" s="22">
        <v>9430</v>
      </c>
      <c r="D113" s="19" t="s">
        <v>268</v>
      </c>
      <c r="E113" s="4">
        <v>435</v>
      </c>
      <c r="F113" s="4">
        <v>20889</v>
      </c>
      <c r="G113" s="8">
        <f t="shared" si="25"/>
        <v>48.02068965517241</v>
      </c>
      <c r="H113" s="35">
        <v>0.447</v>
      </c>
      <c r="I113" s="8">
        <f aca="true" t="shared" si="28" ref="I113:I119">F113*H113</f>
        <v>9337.383</v>
      </c>
      <c r="J113" s="4">
        <v>91547</v>
      </c>
      <c r="K113" s="8">
        <f t="shared" si="26"/>
        <v>210.4528735632184</v>
      </c>
      <c r="M113" s="4"/>
      <c r="N113" s="4"/>
      <c r="O113" s="37">
        <v>0.086</v>
      </c>
      <c r="P113" s="37">
        <f t="shared" si="24"/>
        <v>7873.0419999999995</v>
      </c>
      <c r="Q113" s="38">
        <f t="shared" si="27"/>
        <v>17210.425</v>
      </c>
    </row>
    <row r="114" spans="1:17" ht="15" customHeight="1">
      <c r="A114" s="33" t="s">
        <v>493</v>
      </c>
      <c r="B114" s="17" t="s">
        <v>494</v>
      </c>
      <c r="C114" s="22">
        <v>9293</v>
      </c>
      <c r="D114" s="17" t="s">
        <v>376</v>
      </c>
      <c r="E114" s="22">
        <v>289</v>
      </c>
      <c r="F114" s="4">
        <v>1515</v>
      </c>
      <c r="G114" s="8">
        <f t="shared" si="25"/>
        <v>5.242214532871972</v>
      </c>
      <c r="H114" s="35">
        <v>0.447</v>
      </c>
      <c r="I114" s="8">
        <f t="shared" si="28"/>
        <v>677.205</v>
      </c>
      <c r="K114" s="8">
        <f t="shared" si="26"/>
        <v>0</v>
      </c>
      <c r="O114" s="37"/>
      <c r="P114" s="37"/>
      <c r="Q114" s="38">
        <f t="shared" si="27"/>
        <v>677.205</v>
      </c>
    </row>
    <row r="115" spans="1:17" ht="15" customHeight="1">
      <c r="A115" s="31" t="s">
        <v>99</v>
      </c>
      <c r="B115" s="17" t="s">
        <v>259</v>
      </c>
      <c r="C115" s="22">
        <v>9260</v>
      </c>
      <c r="D115" s="19" t="s">
        <v>241</v>
      </c>
      <c r="E115" s="29">
        <v>270</v>
      </c>
      <c r="F115" s="4">
        <v>31066</v>
      </c>
      <c r="G115" s="8">
        <f t="shared" si="25"/>
        <v>115.05925925925926</v>
      </c>
      <c r="H115" s="35">
        <v>0.447</v>
      </c>
      <c r="I115" s="8">
        <f t="shared" si="28"/>
        <v>13886.502</v>
      </c>
      <c r="K115" s="8">
        <f t="shared" si="26"/>
        <v>0</v>
      </c>
      <c r="M115" s="4"/>
      <c r="N115" s="4"/>
      <c r="O115" s="37">
        <v>0.086</v>
      </c>
      <c r="P115" s="37">
        <f>O115*J115</f>
        <v>0</v>
      </c>
      <c r="Q115" s="38">
        <f t="shared" si="27"/>
        <v>13886.502</v>
      </c>
    </row>
    <row r="116" spans="1:17" ht="15" customHeight="1">
      <c r="A116" s="33" t="s">
        <v>527</v>
      </c>
      <c r="B116" s="17" t="s">
        <v>528</v>
      </c>
      <c r="C116" s="22">
        <v>9000</v>
      </c>
      <c r="D116" s="17" t="s">
        <v>245</v>
      </c>
      <c r="E116" s="4">
        <v>348</v>
      </c>
      <c r="F116" s="4">
        <v>17890</v>
      </c>
      <c r="G116" s="8">
        <f t="shared" si="25"/>
        <v>51.4080459770115</v>
      </c>
      <c r="H116" s="35">
        <v>0.447</v>
      </c>
      <c r="I116" s="8">
        <f t="shared" si="28"/>
        <v>7996.83</v>
      </c>
      <c r="J116" s="4">
        <v>26098.5</v>
      </c>
      <c r="K116" s="8">
        <f t="shared" si="26"/>
        <v>74.99568965517241</v>
      </c>
      <c r="O116" s="37">
        <v>0.086</v>
      </c>
      <c r="P116" s="37">
        <f>O116*J116</f>
        <v>2244.471</v>
      </c>
      <c r="Q116" s="38">
        <f t="shared" si="27"/>
        <v>10241.301</v>
      </c>
    </row>
    <row r="117" spans="1:17" ht="15" customHeight="1">
      <c r="A117" s="31" t="s">
        <v>100</v>
      </c>
      <c r="B117" s="17" t="s">
        <v>332</v>
      </c>
      <c r="C117" s="22">
        <v>9000</v>
      </c>
      <c r="D117" s="19" t="s">
        <v>245</v>
      </c>
      <c r="E117" s="29">
        <v>401</v>
      </c>
      <c r="F117" s="4">
        <v>9440</v>
      </c>
      <c r="G117" s="8">
        <f t="shared" si="25"/>
        <v>23.541147132169577</v>
      </c>
      <c r="H117" s="35">
        <v>0.447</v>
      </c>
      <c r="I117" s="8">
        <f t="shared" si="28"/>
        <v>4219.68</v>
      </c>
      <c r="J117" s="4">
        <v>63038</v>
      </c>
      <c r="K117" s="8">
        <f t="shared" si="26"/>
        <v>157.20199501246884</v>
      </c>
      <c r="M117" s="4"/>
      <c r="N117" s="4"/>
      <c r="O117" s="37">
        <v>0.086</v>
      </c>
      <c r="P117" s="37">
        <f>O117*J117</f>
        <v>5421.267999999999</v>
      </c>
      <c r="Q117" s="38">
        <f t="shared" si="27"/>
        <v>9640.948</v>
      </c>
    </row>
    <row r="118" spans="1:17" ht="15" customHeight="1">
      <c r="A118" s="31" t="s">
        <v>101</v>
      </c>
      <c r="B118" s="17" t="s">
        <v>317</v>
      </c>
      <c r="C118" s="22">
        <v>9000</v>
      </c>
      <c r="D118" s="19" t="s">
        <v>245</v>
      </c>
      <c r="E118" s="29">
        <v>345</v>
      </c>
      <c r="F118" s="4">
        <v>16602</v>
      </c>
      <c r="G118" s="8">
        <f t="shared" si="25"/>
        <v>48.12173913043478</v>
      </c>
      <c r="H118" s="35">
        <v>0.447</v>
      </c>
      <c r="I118" s="8">
        <f t="shared" si="28"/>
        <v>7421.094</v>
      </c>
      <c r="J118" s="4">
        <v>53019</v>
      </c>
      <c r="K118" s="8">
        <f t="shared" si="26"/>
        <v>153.6782608695652</v>
      </c>
      <c r="M118" s="4"/>
      <c r="N118" s="4"/>
      <c r="O118" s="37">
        <v>0.086</v>
      </c>
      <c r="P118" s="37">
        <f>O118*J118</f>
        <v>4559.634</v>
      </c>
      <c r="Q118" s="38">
        <f t="shared" si="27"/>
        <v>11980.728</v>
      </c>
    </row>
    <row r="119" spans="1:17" ht="15">
      <c r="A119" s="34" t="s">
        <v>102</v>
      </c>
      <c r="B119" s="27" t="s">
        <v>303</v>
      </c>
      <c r="C119" s="25">
        <v>9220</v>
      </c>
      <c r="D119" s="41" t="s">
        <v>243</v>
      </c>
      <c r="E119" s="4">
        <v>361</v>
      </c>
      <c r="F119" s="4">
        <v>18490</v>
      </c>
      <c r="G119" s="8">
        <f t="shared" si="25"/>
        <v>51.21883656509695</v>
      </c>
      <c r="H119" s="35">
        <v>0.447</v>
      </c>
      <c r="I119" s="8">
        <f t="shared" si="28"/>
        <v>8265.03</v>
      </c>
      <c r="J119" s="4">
        <v>70348</v>
      </c>
      <c r="K119" s="8">
        <f t="shared" si="26"/>
        <v>194.86980609418282</v>
      </c>
      <c r="M119" s="4"/>
      <c r="N119" s="4"/>
      <c r="O119" s="37">
        <v>0.086</v>
      </c>
      <c r="P119" s="37">
        <f>O119*J119</f>
        <v>6049.928</v>
      </c>
      <c r="Q119" s="38">
        <f t="shared" si="27"/>
        <v>14314.958</v>
      </c>
    </row>
    <row r="120" spans="1:17" ht="15" customHeight="1">
      <c r="A120" s="28" t="s">
        <v>107</v>
      </c>
      <c r="B120" s="28"/>
      <c r="C120" s="30"/>
      <c r="D120" s="42"/>
      <c r="E120" s="30">
        <f>SUM(E1:E119)</f>
        <v>46070</v>
      </c>
      <c r="F120" s="3">
        <f>SUM(F1:F119)</f>
        <v>1510724.1</v>
      </c>
      <c r="G120" s="10">
        <f t="shared" si="25"/>
        <v>32.79192750162796</v>
      </c>
      <c r="H120" s="36"/>
      <c r="I120" s="10">
        <f>SUM(I2:I119)</f>
        <v>675293.6727000002</v>
      </c>
      <c r="J120" s="3">
        <f>SUM(J1:J119)</f>
        <v>5099966.199999999</v>
      </c>
      <c r="K120" s="10">
        <f t="shared" si="26"/>
        <v>110.7003733449099</v>
      </c>
      <c r="L120" s="3">
        <v>0</v>
      </c>
      <c r="M120" s="3">
        <v>4322</v>
      </c>
      <c r="N120" s="3"/>
      <c r="O120" s="3"/>
      <c r="P120" s="3">
        <f>SUM(P1:P119)</f>
        <v>469194.4743</v>
      </c>
      <c r="Q120" s="39">
        <f t="shared" si="27"/>
        <v>1144488.1470000003</v>
      </c>
    </row>
    <row r="122" spans="2:5" ht="15">
      <c r="B122" s="50"/>
      <c r="C122" s="21"/>
      <c r="E122" s="4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R65"/>
  <sheetViews>
    <sheetView zoomScalePageLayoutView="0" workbookViewId="0" topLeftCell="A1">
      <pane ySplit="1" topLeftCell="A35" activePane="bottomLeft" state="frozen"/>
      <selection pane="topLeft" activeCell="D1" sqref="D1"/>
      <selection pane="bottomLeft" activeCell="A1" sqref="A1"/>
    </sheetView>
  </sheetViews>
  <sheetFormatPr defaultColWidth="9.140625" defaultRowHeight="15"/>
  <cols>
    <col min="1" max="1" width="28.00390625" style="0" customWidth="1"/>
    <col min="2" max="2" width="28.00390625" style="4" customWidth="1"/>
    <col min="3" max="3" width="17.421875" style="4" customWidth="1"/>
    <col min="4" max="4" width="17.7109375" style="21" customWidth="1"/>
    <col min="5" max="5" width="12.7109375" style="0" customWidth="1"/>
    <col min="6" max="6" width="15.00390625" style="0" customWidth="1"/>
    <col min="7" max="7" width="13.28125" style="0" customWidth="1"/>
    <col min="8" max="8" width="20.8515625" style="0" customWidth="1"/>
    <col min="9" max="9" width="21.28125" style="0" customWidth="1"/>
    <col min="10" max="10" width="25.421875" style="0" customWidth="1"/>
    <col min="11" max="11" width="14.7109375" style="0" customWidth="1"/>
    <col min="12" max="12" width="14.00390625" style="0" customWidth="1"/>
    <col min="13" max="14" width="20.7109375" style="0" customWidth="1"/>
    <col min="15" max="15" width="20.28125" style="0" customWidth="1"/>
    <col min="16" max="16" width="25.7109375" style="4" customWidth="1"/>
    <col min="17" max="17" width="22.7109375" style="0" customWidth="1"/>
    <col min="18" max="18" width="20.7109375" style="0" customWidth="1"/>
    <col min="19" max="19" width="9.140625" style="0" customWidth="1"/>
  </cols>
  <sheetData>
    <row r="1" spans="1:18" s="15" customFormat="1" ht="31.5" customHeight="1">
      <c r="A1" s="13" t="s">
        <v>159</v>
      </c>
      <c r="B1" s="14" t="s">
        <v>231</v>
      </c>
      <c r="C1" s="14" t="s">
        <v>234</v>
      </c>
      <c r="D1" s="18" t="s">
        <v>235</v>
      </c>
      <c r="E1" s="14" t="s">
        <v>559</v>
      </c>
      <c r="F1" s="14" t="s">
        <v>103</v>
      </c>
      <c r="G1" s="14" t="s">
        <v>558</v>
      </c>
      <c r="H1" s="14" t="s">
        <v>560</v>
      </c>
      <c r="I1" s="14" t="s">
        <v>561</v>
      </c>
      <c r="J1" s="14" t="s">
        <v>104</v>
      </c>
      <c r="K1" s="14" t="s">
        <v>558</v>
      </c>
      <c r="L1" s="14" t="s">
        <v>105</v>
      </c>
      <c r="M1" s="14" t="s">
        <v>106</v>
      </c>
      <c r="N1" s="14" t="s">
        <v>533</v>
      </c>
      <c r="O1" s="14" t="s">
        <v>534</v>
      </c>
      <c r="P1" s="14" t="s">
        <v>562</v>
      </c>
      <c r="Q1" s="14" t="s">
        <v>563</v>
      </c>
      <c r="R1" s="14" t="s">
        <v>565</v>
      </c>
    </row>
    <row r="2" spans="1:18" ht="15">
      <c r="A2" s="7" t="s">
        <v>108</v>
      </c>
      <c r="B2" s="17" t="s">
        <v>360</v>
      </c>
      <c r="C2" s="22">
        <v>9240</v>
      </c>
      <c r="D2" s="17" t="s">
        <v>308</v>
      </c>
      <c r="E2" s="4">
        <v>880</v>
      </c>
      <c r="F2" s="4">
        <v>22245</v>
      </c>
      <c r="G2" s="8">
        <f aca="true" t="shared" si="0" ref="G2:G55">F2/E2</f>
        <v>25.27840909090909</v>
      </c>
      <c r="H2" s="35">
        <v>0.447</v>
      </c>
      <c r="I2" s="8">
        <f>F2*H2</f>
        <v>9943.515</v>
      </c>
      <c r="J2" s="4"/>
      <c r="K2" s="4"/>
      <c r="M2" s="4">
        <v>33374</v>
      </c>
      <c r="N2" s="4"/>
      <c r="O2" s="4"/>
      <c r="P2" s="37">
        <v>0.228</v>
      </c>
      <c r="Q2" s="37">
        <f>P2*M2</f>
        <v>7609.272</v>
      </c>
      <c r="R2" s="38">
        <f aca="true" t="shared" si="1" ref="R2:R12">I2+Q2</f>
        <v>17552.787</v>
      </c>
    </row>
    <row r="3" spans="1:18" ht="15">
      <c r="A3" s="1" t="s">
        <v>109</v>
      </c>
      <c r="B3" s="17" t="s">
        <v>352</v>
      </c>
      <c r="C3" s="22">
        <v>9210</v>
      </c>
      <c r="D3" s="19" t="s">
        <v>248</v>
      </c>
      <c r="E3" s="4">
        <v>13149</v>
      </c>
      <c r="F3" s="4">
        <v>275556</v>
      </c>
      <c r="G3" s="8">
        <f>F3/E3</f>
        <v>20.956422541638148</v>
      </c>
      <c r="H3" s="35">
        <v>0.447</v>
      </c>
      <c r="I3" s="8">
        <f aca="true" t="shared" si="2" ref="I3:I54">F3*H3</f>
        <v>123173.532</v>
      </c>
      <c r="J3" s="4">
        <v>1622562</v>
      </c>
      <c r="K3" s="8">
        <f aca="true" t="shared" si="3" ref="K3:K34">J3/E3</f>
        <v>123.39812913529546</v>
      </c>
      <c r="P3" s="37">
        <v>0.086</v>
      </c>
      <c r="Q3" s="37">
        <f aca="true" t="shared" si="4" ref="Q3:Q14">P3*J3</f>
        <v>139540.332</v>
      </c>
      <c r="R3" s="38">
        <f t="shared" si="1"/>
        <v>262713.864</v>
      </c>
    </row>
    <row r="4" spans="1:18" ht="15">
      <c r="A4" s="1" t="s">
        <v>110</v>
      </c>
      <c r="B4" s="17" t="s">
        <v>359</v>
      </c>
      <c r="C4" s="22">
        <v>9230</v>
      </c>
      <c r="D4" s="17" t="s">
        <v>239</v>
      </c>
      <c r="E4" s="4">
        <v>1631</v>
      </c>
      <c r="F4" s="4">
        <v>43897</v>
      </c>
      <c r="G4" s="8">
        <f t="shared" si="0"/>
        <v>26.914163090128756</v>
      </c>
      <c r="H4" s="35">
        <v>0.447</v>
      </c>
      <c r="I4" s="8">
        <f t="shared" si="2"/>
        <v>19621.959</v>
      </c>
      <c r="J4" s="4">
        <v>210829</v>
      </c>
      <c r="K4" s="8">
        <f t="shared" si="3"/>
        <v>129.26364193746167</v>
      </c>
      <c r="P4" s="37">
        <v>0.086</v>
      </c>
      <c r="Q4" s="37">
        <f t="shared" si="4"/>
        <v>18131.293999999998</v>
      </c>
      <c r="R4" s="38">
        <f t="shared" si="1"/>
        <v>37753.253</v>
      </c>
    </row>
    <row r="5" spans="1:18" ht="15">
      <c r="A5" s="7" t="s">
        <v>111</v>
      </c>
      <c r="B5" s="17" t="s">
        <v>358</v>
      </c>
      <c r="C5" s="22">
        <v>9240</v>
      </c>
      <c r="D5" s="19" t="s">
        <v>308</v>
      </c>
      <c r="E5" s="4">
        <v>4580</v>
      </c>
      <c r="F5" s="4">
        <v>57949</v>
      </c>
      <c r="G5" s="8">
        <f t="shared" si="0"/>
        <v>12.652620087336244</v>
      </c>
      <c r="H5" s="35">
        <v>0.447</v>
      </c>
      <c r="I5" s="8">
        <f t="shared" si="2"/>
        <v>25903.203</v>
      </c>
      <c r="J5" s="4">
        <v>437482</v>
      </c>
      <c r="K5" s="8">
        <f t="shared" si="3"/>
        <v>95.52008733624454</v>
      </c>
      <c r="P5" s="37">
        <v>0.347</v>
      </c>
      <c r="Q5" s="37">
        <f t="shared" si="4"/>
        <v>151806.254</v>
      </c>
      <c r="R5" s="38">
        <f t="shared" si="1"/>
        <v>177709.457</v>
      </c>
    </row>
    <row r="6" spans="1:18" ht="15">
      <c r="A6" s="1" t="s">
        <v>112</v>
      </c>
      <c r="B6" s="24" t="s">
        <v>357</v>
      </c>
      <c r="C6" s="23">
        <v>9230</v>
      </c>
      <c r="D6" s="24" t="s">
        <v>239</v>
      </c>
      <c r="E6" s="4">
        <v>6718</v>
      </c>
      <c r="F6" s="4">
        <v>190451</v>
      </c>
      <c r="G6" s="8">
        <f t="shared" si="0"/>
        <v>28.349359928550165</v>
      </c>
      <c r="H6" s="35">
        <v>0.447</v>
      </c>
      <c r="I6" s="8">
        <f t="shared" si="2"/>
        <v>85131.59700000001</v>
      </c>
      <c r="J6" s="4"/>
      <c r="K6" s="8">
        <f t="shared" si="3"/>
        <v>0</v>
      </c>
      <c r="M6" s="4">
        <v>169620</v>
      </c>
      <c r="P6" s="37">
        <v>0.228</v>
      </c>
      <c r="Q6" s="37">
        <f>P6*M6</f>
        <v>38673.36</v>
      </c>
      <c r="R6" s="38">
        <f t="shared" si="1"/>
        <v>123804.95700000001</v>
      </c>
    </row>
    <row r="7" spans="1:18" ht="15">
      <c r="A7" s="1" t="s">
        <v>113</v>
      </c>
      <c r="B7" s="17" t="s">
        <v>355</v>
      </c>
      <c r="C7" s="22">
        <v>9000</v>
      </c>
      <c r="D7" s="19" t="s">
        <v>356</v>
      </c>
      <c r="E7" s="4">
        <v>14220</v>
      </c>
      <c r="F7" s="4">
        <v>528328</v>
      </c>
      <c r="G7" s="8">
        <f>F7/E7</f>
        <v>37.15386779184247</v>
      </c>
      <c r="H7" s="35">
        <v>0.447</v>
      </c>
      <c r="I7" s="8">
        <f t="shared" si="2"/>
        <v>236162.616</v>
      </c>
      <c r="J7" s="4">
        <v>2031492</v>
      </c>
      <c r="K7" s="8">
        <f t="shared" si="3"/>
        <v>142.86160337552744</v>
      </c>
      <c r="P7" s="37">
        <v>0.086</v>
      </c>
      <c r="Q7" s="37">
        <f t="shared" si="4"/>
        <v>174708.31199999998</v>
      </c>
      <c r="R7" s="38">
        <f t="shared" si="1"/>
        <v>410870.92799999996</v>
      </c>
    </row>
    <row r="8" spans="1:18" ht="15">
      <c r="A8" s="1" t="s">
        <v>114</v>
      </c>
      <c r="B8" s="17" t="s">
        <v>361</v>
      </c>
      <c r="C8" s="22">
        <v>9200</v>
      </c>
      <c r="D8" s="17" t="s">
        <v>273</v>
      </c>
      <c r="E8" s="4">
        <v>11018</v>
      </c>
      <c r="F8" s="4">
        <v>267952</v>
      </c>
      <c r="G8" s="8">
        <f t="shared" si="0"/>
        <v>24.319477219096026</v>
      </c>
      <c r="H8" s="35">
        <v>0.447</v>
      </c>
      <c r="I8" s="8">
        <f t="shared" si="2"/>
        <v>119774.54400000001</v>
      </c>
      <c r="J8" s="4">
        <v>1109830</v>
      </c>
      <c r="K8" s="8">
        <f t="shared" si="3"/>
        <v>100.72880740606281</v>
      </c>
      <c r="P8" s="37">
        <v>0.086</v>
      </c>
      <c r="Q8" s="37">
        <f t="shared" si="4"/>
        <v>95445.37999999999</v>
      </c>
      <c r="R8" s="38">
        <f t="shared" si="1"/>
        <v>215219.924</v>
      </c>
    </row>
    <row r="9" spans="1:18" ht="15">
      <c r="A9" s="7" t="s">
        <v>115</v>
      </c>
      <c r="B9" s="17" t="s">
        <v>362</v>
      </c>
      <c r="C9" s="22">
        <v>9362</v>
      </c>
      <c r="D9" s="17" t="s">
        <v>363</v>
      </c>
      <c r="E9" s="4">
        <v>4978</v>
      </c>
      <c r="F9" s="4">
        <v>164692</v>
      </c>
      <c r="G9" s="8">
        <f>F9/E9</f>
        <v>33.083969465648856</v>
      </c>
      <c r="H9" s="35">
        <v>0.447</v>
      </c>
      <c r="I9" s="8">
        <f t="shared" si="2"/>
        <v>73617.32400000001</v>
      </c>
      <c r="J9" s="4">
        <v>685506</v>
      </c>
      <c r="K9" s="8">
        <f t="shared" si="3"/>
        <v>137.70711128967457</v>
      </c>
      <c r="P9" s="37">
        <v>0.086</v>
      </c>
      <c r="Q9" s="37">
        <f t="shared" si="4"/>
        <v>58953.515999999996</v>
      </c>
      <c r="R9" s="38">
        <f t="shared" si="1"/>
        <v>132570.84</v>
      </c>
    </row>
    <row r="10" spans="1:18" ht="15">
      <c r="A10" s="1" t="s">
        <v>116</v>
      </c>
      <c r="B10" s="17" t="s">
        <v>369</v>
      </c>
      <c r="C10" s="22">
        <v>9260</v>
      </c>
      <c r="D10" s="17" t="s">
        <v>241</v>
      </c>
      <c r="E10" s="9">
        <v>19032</v>
      </c>
      <c r="F10" s="4">
        <v>418217</v>
      </c>
      <c r="G10" s="8">
        <f t="shared" si="0"/>
        <v>21.974411517444306</v>
      </c>
      <c r="H10" s="35">
        <v>0.447</v>
      </c>
      <c r="I10" s="8">
        <f t="shared" si="2"/>
        <v>186942.999</v>
      </c>
      <c r="J10" s="4">
        <v>1764849</v>
      </c>
      <c r="K10" s="8">
        <f t="shared" si="3"/>
        <v>92.73061160151325</v>
      </c>
      <c r="P10" s="37">
        <v>0.086</v>
      </c>
      <c r="Q10" s="37">
        <f t="shared" si="4"/>
        <v>151777.014</v>
      </c>
      <c r="R10" s="38">
        <f t="shared" si="1"/>
        <v>338720.01300000004</v>
      </c>
    </row>
    <row r="11" spans="1:18" ht="15">
      <c r="A11" s="1" t="s">
        <v>117</v>
      </c>
      <c r="B11" s="17" t="s">
        <v>368</v>
      </c>
      <c r="C11" s="22">
        <v>9000</v>
      </c>
      <c r="D11" s="17" t="s">
        <v>245</v>
      </c>
      <c r="E11" s="4">
        <v>12138</v>
      </c>
      <c r="F11" s="4">
        <v>327425</v>
      </c>
      <c r="G11" s="8">
        <f t="shared" si="0"/>
        <v>26.97520184544406</v>
      </c>
      <c r="H11" s="35">
        <v>0.447</v>
      </c>
      <c r="I11" s="8">
        <f t="shared" si="2"/>
        <v>146358.975</v>
      </c>
      <c r="J11" s="4">
        <v>1436931</v>
      </c>
      <c r="K11" s="8">
        <f t="shared" si="3"/>
        <v>118.38284725654968</v>
      </c>
      <c r="P11" s="37">
        <v>0.086</v>
      </c>
      <c r="Q11" s="37">
        <f t="shared" si="4"/>
        <v>123576.06599999999</v>
      </c>
      <c r="R11" s="38">
        <f t="shared" si="1"/>
        <v>269935.04099999997</v>
      </c>
    </row>
    <row r="12" spans="1:18" ht="15">
      <c r="A12" s="1" t="s">
        <v>118</v>
      </c>
      <c r="B12" s="17" t="s">
        <v>367</v>
      </c>
      <c r="C12" s="22">
        <v>9400</v>
      </c>
      <c r="D12" s="17" t="s">
        <v>237</v>
      </c>
      <c r="E12" s="9">
        <v>20392</v>
      </c>
      <c r="F12" s="4">
        <v>291156</v>
      </c>
      <c r="G12" s="8">
        <f t="shared" si="0"/>
        <v>14.27795213809337</v>
      </c>
      <c r="H12" s="35">
        <v>0.447</v>
      </c>
      <c r="I12" s="8">
        <f t="shared" si="2"/>
        <v>130146.732</v>
      </c>
      <c r="J12" s="4">
        <v>2024397</v>
      </c>
      <c r="K12" s="8">
        <f t="shared" si="3"/>
        <v>99.2740780698313</v>
      </c>
      <c r="L12" s="4"/>
      <c r="P12" s="37">
        <v>0.086</v>
      </c>
      <c r="Q12" s="37">
        <f t="shared" si="4"/>
        <v>174098.142</v>
      </c>
      <c r="R12" s="38">
        <f t="shared" si="1"/>
        <v>304244.874</v>
      </c>
    </row>
    <row r="13" spans="1:18" ht="15">
      <c r="A13" s="1" t="s">
        <v>119</v>
      </c>
      <c r="B13" s="17" t="s">
        <v>366</v>
      </c>
      <c r="C13" s="22">
        <v>9230</v>
      </c>
      <c r="D13" s="17" t="s">
        <v>239</v>
      </c>
      <c r="E13" s="22">
        <v>1670</v>
      </c>
      <c r="F13" s="4">
        <v>22765</v>
      </c>
      <c r="G13" s="8">
        <f t="shared" si="0"/>
        <v>13.631736526946108</v>
      </c>
      <c r="H13" s="35">
        <v>0.447</v>
      </c>
      <c r="I13" s="8">
        <f t="shared" si="2"/>
        <v>10175.955</v>
      </c>
      <c r="J13" s="4">
        <v>220676</v>
      </c>
      <c r="K13" s="8">
        <f t="shared" si="3"/>
        <v>132.14131736526946</v>
      </c>
      <c r="L13" s="4"/>
      <c r="P13" s="37">
        <v>0.086</v>
      </c>
      <c r="Q13" s="37">
        <f t="shared" si="4"/>
        <v>18978.136</v>
      </c>
      <c r="R13" s="38">
        <f aca="true" t="shared" si="5" ref="R13:R28">I13+Q13</f>
        <v>29154.091</v>
      </c>
    </row>
    <row r="14" spans="1:18" ht="15">
      <c r="A14" s="1" t="s">
        <v>120</v>
      </c>
      <c r="B14" s="17" t="s">
        <v>354</v>
      </c>
      <c r="C14" s="22">
        <v>9310</v>
      </c>
      <c r="D14" s="17" t="s">
        <v>233</v>
      </c>
      <c r="E14" s="9">
        <v>4675</v>
      </c>
      <c r="F14" s="4">
        <v>104595</v>
      </c>
      <c r="G14" s="8">
        <f t="shared" si="0"/>
        <v>22.373262032085563</v>
      </c>
      <c r="H14" s="35">
        <v>0.447</v>
      </c>
      <c r="I14" s="8">
        <f t="shared" si="2"/>
        <v>46753.965000000004</v>
      </c>
      <c r="J14" s="4">
        <v>561365</v>
      </c>
      <c r="K14" s="8">
        <f t="shared" si="3"/>
        <v>120.07807486631016</v>
      </c>
      <c r="L14" s="4"/>
      <c r="P14" s="37">
        <v>0.086</v>
      </c>
      <c r="Q14" s="37">
        <f t="shared" si="4"/>
        <v>48277.39</v>
      </c>
      <c r="R14" s="38">
        <f t="shared" si="5"/>
        <v>95031.35500000001</v>
      </c>
    </row>
    <row r="15" spans="1:18" ht="15">
      <c r="A15" s="7" t="s">
        <v>121</v>
      </c>
      <c r="B15" s="17" t="s">
        <v>364</v>
      </c>
      <c r="C15" s="22">
        <v>9280</v>
      </c>
      <c r="D15" s="17" t="s">
        <v>365</v>
      </c>
      <c r="E15" s="4">
        <v>4967</v>
      </c>
      <c r="F15" s="4">
        <v>108567</v>
      </c>
      <c r="G15" s="8">
        <f t="shared" si="0"/>
        <v>21.85766055969398</v>
      </c>
      <c r="H15" s="35">
        <v>0.447</v>
      </c>
      <c r="I15" s="8">
        <f t="shared" si="2"/>
        <v>48529.449</v>
      </c>
      <c r="J15" s="4"/>
      <c r="K15" s="8">
        <f t="shared" si="3"/>
        <v>0</v>
      </c>
      <c r="L15" s="4"/>
      <c r="M15" s="4">
        <v>126566</v>
      </c>
      <c r="P15" s="37">
        <v>0.228</v>
      </c>
      <c r="Q15" s="37">
        <f>P15*M15</f>
        <v>28857.048000000003</v>
      </c>
      <c r="R15" s="38">
        <f t="shared" si="5"/>
        <v>77386.497</v>
      </c>
    </row>
    <row r="16" spans="1:18" ht="15">
      <c r="A16" s="1" t="s">
        <v>122</v>
      </c>
      <c r="B16" s="17" t="s">
        <v>353</v>
      </c>
      <c r="C16" s="22">
        <v>9210</v>
      </c>
      <c r="D16" s="17" t="s">
        <v>248</v>
      </c>
      <c r="E16" s="4">
        <v>11741</v>
      </c>
      <c r="F16" s="4">
        <v>271718</v>
      </c>
      <c r="G16" s="8">
        <f t="shared" si="0"/>
        <v>23.142662464866707</v>
      </c>
      <c r="H16" s="35">
        <v>0.447</v>
      </c>
      <c r="I16" s="8">
        <f t="shared" si="2"/>
        <v>121457.946</v>
      </c>
      <c r="J16" s="4">
        <v>1359875</v>
      </c>
      <c r="K16" s="8">
        <f t="shared" si="3"/>
        <v>115.82275785708202</v>
      </c>
      <c r="L16" s="4"/>
      <c r="P16" s="37">
        <v>0.086</v>
      </c>
      <c r="Q16" s="37">
        <f>P16*J16</f>
        <v>116949.24999999999</v>
      </c>
      <c r="R16" s="38">
        <f t="shared" si="5"/>
        <v>238407.196</v>
      </c>
    </row>
    <row r="17" spans="1:18" ht="15">
      <c r="A17" s="7" t="s">
        <v>123</v>
      </c>
      <c r="B17" s="17" t="s">
        <v>370</v>
      </c>
      <c r="C17" s="22">
        <v>9370</v>
      </c>
      <c r="D17" s="17" t="s">
        <v>371</v>
      </c>
      <c r="E17" s="4">
        <v>9462</v>
      </c>
      <c r="F17" s="4">
        <v>217389</v>
      </c>
      <c r="G17" s="8">
        <f t="shared" si="0"/>
        <v>22.974952441344325</v>
      </c>
      <c r="H17" s="35">
        <v>0.447</v>
      </c>
      <c r="I17" s="8">
        <f t="shared" si="2"/>
        <v>97172.883</v>
      </c>
      <c r="J17" s="4">
        <v>747684</v>
      </c>
      <c r="K17" s="8">
        <f t="shared" si="3"/>
        <v>79.01965757767914</v>
      </c>
      <c r="L17" s="4"/>
      <c r="P17" s="37">
        <v>0</v>
      </c>
      <c r="Q17" s="37">
        <f>P17*J17</f>
        <v>0</v>
      </c>
      <c r="R17" s="38">
        <f t="shared" si="5"/>
        <v>97172.883</v>
      </c>
    </row>
    <row r="18" spans="1:18" ht="15">
      <c r="A18" s="7" t="s">
        <v>124</v>
      </c>
      <c r="B18" s="17" t="s">
        <v>372</v>
      </c>
      <c r="C18" s="22">
        <v>9370</v>
      </c>
      <c r="D18" s="17" t="s">
        <v>371</v>
      </c>
      <c r="E18" s="4">
        <v>1449</v>
      </c>
      <c r="F18" s="4">
        <v>35485</v>
      </c>
      <c r="G18" s="8">
        <f t="shared" si="0"/>
        <v>24.489302967563837</v>
      </c>
      <c r="H18" s="35">
        <v>0.447</v>
      </c>
      <c r="I18" s="8">
        <f t="shared" si="2"/>
        <v>15861.795</v>
      </c>
      <c r="J18" s="4">
        <v>160089</v>
      </c>
      <c r="K18" s="8">
        <f t="shared" si="3"/>
        <v>110.4824016563147</v>
      </c>
      <c r="L18" s="4"/>
      <c r="P18" s="37"/>
      <c r="Q18" s="37">
        <f>P18*J18</f>
        <v>0</v>
      </c>
      <c r="R18" s="38">
        <f t="shared" si="5"/>
        <v>15861.795</v>
      </c>
    </row>
    <row r="19" spans="1:18" ht="15">
      <c r="A19" s="1" t="s">
        <v>125</v>
      </c>
      <c r="B19" s="17" t="s">
        <v>373</v>
      </c>
      <c r="C19" s="22">
        <v>9230</v>
      </c>
      <c r="D19" s="17" t="s">
        <v>239</v>
      </c>
      <c r="E19" s="4">
        <v>8900</v>
      </c>
      <c r="F19" s="4">
        <v>178283</v>
      </c>
      <c r="G19" s="8">
        <f t="shared" si="0"/>
        <v>20.031797752808988</v>
      </c>
      <c r="H19" s="35">
        <v>0.447</v>
      </c>
      <c r="I19" s="8">
        <f t="shared" si="2"/>
        <v>79692.501</v>
      </c>
      <c r="J19" s="4">
        <v>787717</v>
      </c>
      <c r="K19" s="8">
        <f t="shared" si="3"/>
        <v>88.50752808988764</v>
      </c>
      <c r="L19" s="4"/>
      <c r="P19" s="37">
        <v>0.086</v>
      </c>
      <c r="Q19" s="37">
        <f>P19*J19</f>
        <v>67743.662</v>
      </c>
      <c r="R19" s="38">
        <f t="shared" si="5"/>
        <v>147436.163</v>
      </c>
    </row>
    <row r="20" spans="1:18" ht="15">
      <c r="A20" s="1" t="s">
        <v>126</v>
      </c>
      <c r="B20" s="17" t="s">
        <v>374</v>
      </c>
      <c r="C20" s="22">
        <v>9270</v>
      </c>
      <c r="D20" s="17" t="s">
        <v>262</v>
      </c>
      <c r="E20" s="4">
        <v>12128</v>
      </c>
      <c r="F20" s="4">
        <v>284126</v>
      </c>
      <c r="G20" s="8">
        <f t="shared" si="0"/>
        <v>23.427275725593667</v>
      </c>
      <c r="H20" s="35">
        <v>0.447</v>
      </c>
      <c r="I20" s="8">
        <f t="shared" si="2"/>
        <v>127004.322</v>
      </c>
      <c r="J20" s="4">
        <v>1231778</v>
      </c>
      <c r="K20" s="8">
        <f t="shared" si="3"/>
        <v>101.56480870712402</v>
      </c>
      <c r="L20" s="4"/>
      <c r="P20" s="37">
        <v>0.086</v>
      </c>
      <c r="Q20" s="37">
        <f>P20*J20</f>
        <v>105932.908</v>
      </c>
      <c r="R20" s="38">
        <f t="shared" si="5"/>
        <v>232937.22999999998</v>
      </c>
    </row>
    <row r="21" spans="1:18" ht="15">
      <c r="A21" s="7" t="s">
        <v>127</v>
      </c>
      <c r="B21" s="17" t="s">
        <v>375</v>
      </c>
      <c r="C21" s="22">
        <v>9293</v>
      </c>
      <c r="D21" s="17" t="s">
        <v>376</v>
      </c>
      <c r="E21" s="4">
        <v>5405</v>
      </c>
      <c r="F21" s="4">
        <v>127434</v>
      </c>
      <c r="G21" s="8">
        <f t="shared" si="0"/>
        <v>23.577058279370952</v>
      </c>
      <c r="H21" s="35">
        <v>0.447</v>
      </c>
      <c r="I21" s="8">
        <f t="shared" si="2"/>
        <v>56962.998</v>
      </c>
      <c r="J21" s="4"/>
      <c r="K21" s="8">
        <f t="shared" si="3"/>
        <v>0</v>
      </c>
      <c r="L21" s="4"/>
      <c r="M21" s="4">
        <v>141460</v>
      </c>
      <c r="P21" s="37">
        <v>0.228</v>
      </c>
      <c r="Q21" s="37">
        <f>P21*M21</f>
        <v>32252.88</v>
      </c>
      <c r="R21" s="38">
        <f t="shared" si="5"/>
        <v>89215.878</v>
      </c>
    </row>
    <row r="22" spans="1:18" ht="15">
      <c r="A22" s="1" t="s">
        <v>128</v>
      </c>
      <c r="B22" s="17" t="s">
        <v>377</v>
      </c>
      <c r="C22" s="22">
        <v>9000</v>
      </c>
      <c r="D22" s="17" t="s">
        <v>245</v>
      </c>
      <c r="E22" s="4">
        <v>4961</v>
      </c>
      <c r="F22" s="4">
        <v>136302</v>
      </c>
      <c r="G22" s="8">
        <f t="shared" si="0"/>
        <v>27.474702680911108</v>
      </c>
      <c r="H22" s="35">
        <v>0.447</v>
      </c>
      <c r="I22" s="8">
        <f t="shared" si="2"/>
        <v>60926.994</v>
      </c>
      <c r="J22" s="4">
        <v>396374</v>
      </c>
      <c r="K22" s="8">
        <f t="shared" si="3"/>
        <v>79.8980044345898</v>
      </c>
      <c r="L22" s="4"/>
      <c r="P22" s="37">
        <v>0.086</v>
      </c>
      <c r="Q22" s="37">
        <f>P22*J22</f>
        <v>34088.164</v>
      </c>
      <c r="R22" s="38">
        <f t="shared" si="5"/>
        <v>95015.158</v>
      </c>
    </row>
    <row r="23" spans="1:18" ht="15">
      <c r="A23" s="1" t="s">
        <v>129</v>
      </c>
      <c r="B23" s="17" t="s">
        <v>378</v>
      </c>
      <c r="C23" s="22">
        <v>9310</v>
      </c>
      <c r="D23" s="17" t="s">
        <v>233</v>
      </c>
      <c r="E23" s="4">
        <v>1286</v>
      </c>
      <c r="F23" s="4">
        <v>58657</v>
      </c>
      <c r="G23" s="8">
        <f t="shared" si="0"/>
        <v>45.61197511664075</v>
      </c>
      <c r="H23" s="35">
        <v>0.447</v>
      </c>
      <c r="I23" s="8">
        <f t="shared" si="2"/>
        <v>26219.679</v>
      </c>
      <c r="J23" s="4">
        <v>568331</v>
      </c>
      <c r="K23" s="8">
        <f t="shared" si="3"/>
        <v>441.93701399688956</v>
      </c>
      <c r="L23" s="4"/>
      <c r="P23" s="37">
        <v>0.086</v>
      </c>
      <c r="Q23" s="37">
        <f>P23*J23</f>
        <v>48876.46599999999</v>
      </c>
      <c r="R23" s="38">
        <f t="shared" si="5"/>
        <v>75096.14499999999</v>
      </c>
    </row>
    <row r="24" spans="1:18" ht="15">
      <c r="A24" s="1" t="s">
        <v>130</v>
      </c>
      <c r="B24" s="17" t="s">
        <v>379</v>
      </c>
      <c r="C24" s="22">
        <v>9400</v>
      </c>
      <c r="D24" s="17" t="s">
        <v>237</v>
      </c>
      <c r="E24" s="4">
        <v>14623</v>
      </c>
      <c r="F24" s="4">
        <v>999010</v>
      </c>
      <c r="G24" s="8">
        <f t="shared" si="0"/>
        <v>68.31771866238118</v>
      </c>
      <c r="H24" s="35">
        <v>0.447</v>
      </c>
      <c r="I24" s="8">
        <f t="shared" si="2"/>
        <v>446557.47000000003</v>
      </c>
      <c r="J24" s="4">
        <v>1684654</v>
      </c>
      <c r="K24" s="8">
        <f t="shared" si="3"/>
        <v>115.20577172946727</v>
      </c>
      <c r="L24" s="4"/>
      <c r="P24" s="37">
        <v>0.086</v>
      </c>
      <c r="Q24" s="37">
        <f>P24*J24</f>
        <v>144880.24399999998</v>
      </c>
      <c r="R24" s="38">
        <f t="shared" si="5"/>
        <v>591437.714</v>
      </c>
    </row>
    <row r="25" spans="1:18" ht="15">
      <c r="A25" s="1" t="s">
        <v>131</v>
      </c>
      <c r="B25" s="17" t="s">
        <v>380</v>
      </c>
      <c r="C25" s="22">
        <v>9220</v>
      </c>
      <c r="D25" s="17" t="s">
        <v>243</v>
      </c>
      <c r="E25" s="4">
        <v>11864</v>
      </c>
      <c r="F25" s="4">
        <v>269113</v>
      </c>
      <c r="G25" s="8">
        <f t="shared" si="0"/>
        <v>22.683159136884694</v>
      </c>
      <c r="H25" s="35">
        <v>0.447</v>
      </c>
      <c r="I25" s="8">
        <f t="shared" si="2"/>
        <v>120293.511</v>
      </c>
      <c r="J25" s="4">
        <v>1516438</v>
      </c>
      <c r="K25" s="8">
        <f t="shared" si="3"/>
        <v>127.81844234659474</v>
      </c>
      <c r="L25" s="4"/>
      <c r="M25" s="4"/>
      <c r="N25" s="4"/>
      <c r="O25" s="4"/>
      <c r="P25" s="37">
        <v>0.086</v>
      </c>
      <c r="Q25" s="37">
        <f>P25*J25</f>
        <v>130413.66799999999</v>
      </c>
      <c r="R25" s="38">
        <f t="shared" si="5"/>
        <v>250707.179</v>
      </c>
    </row>
    <row r="26" spans="1:18" ht="15">
      <c r="A26" s="7" t="s">
        <v>132</v>
      </c>
      <c r="B26" s="17" t="s">
        <v>381</v>
      </c>
      <c r="C26" s="22">
        <v>9280</v>
      </c>
      <c r="D26" s="17" t="s">
        <v>365</v>
      </c>
      <c r="E26" s="4">
        <v>4049</v>
      </c>
      <c r="F26" s="4">
        <v>72279</v>
      </c>
      <c r="G26" s="8">
        <f t="shared" si="0"/>
        <v>17.851074339343047</v>
      </c>
      <c r="H26" s="35">
        <v>0.447</v>
      </c>
      <c r="I26" s="8">
        <f t="shared" si="2"/>
        <v>32308.713</v>
      </c>
      <c r="J26" s="4"/>
      <c r="K26" s="8">
        <f t="shared" si="3"/>
        <v>0</v>
      </c>
      <c r="L26" s="4"/>
      <c r="M26" s="4">
        <v>86911</v>
      </c>
      <c r="N26" s="4"/>
      <c r="O26" s="4"/>
      <c r="P26" s="37">
        <v>0.228</v>
      </c>
      <c r="Q26" s="37">
        <f>P26*M26</f>
        <v>19815.708000000002</v>
      </c>
      <c r="R26" s="38">
        <f t="shared" si="5"/>
        <v>52124.421</v>
      </c>
    </row>
    <row r="27" spans="1:18" ht="15">
      <c r="A27" s="7" t="s">
        <v>133</v>
      </c>
      <c r="B27" s="17" t="s">
        <v>382</v>
      </c>
      <c r="C27" s="22">
        <v>9240</v>
      </c>
      <c r="D27" s="17" t="s">
        <v>308</v>
      </c>
      <c r="E27" s="4">
        <v>10477</v>
      </c>
      <c r="F27" s="4">
        <v>229132</v>
      </c>
      <c r="G27" s="8">
        <f t="shared" si="0"/>
        <v>21.8700009544717</v>
      </c>
      <c r="H27" s="35">
        <v>0.447</v>
      </c>
      <c r="I27" s="8">
        <f t="shared" si="2"/>
        <v>102422.004</v>
      </c>
      <c r="J27" s="4"/>
      <c r="K27" s="8">
        <f t="shared" si="3"/>
        <v>0</v>
      </c>
      <c r="L27" s="4"/>
      <c r="M27" s="4">
        <v>263582</v>
      </c>
      <c r="N27" s="4"/>
      <c r="O27" s="4"/>
      <c r="P27" s="37">
        <v>0.228</v>
      </c>
      <c r="Q27" s="37">
        <f>P27*M27</f>
        <v>60096.696</v>
      </c>
      <c r="R27" s="38">
        <f t="shared" si="5"/>
        <v>162518.7</v>
      </c>
    </row>
    <row r="28" spans="1:18" ht="15">
      <c r="A28" s="1" t="s">
        <v>134</v>
      </c>
      <c r="B28" s="17" t="s">
        <v>383</v>
      </c>
      <c r="C28" s="22">
        <v>9240</v>
      </c>
      <c r="D28" s="17" t="s">
        <v>308</v>
      </c>
      <c r="E28" s="4">
        <v>1760</v>
      </c>
      <c r="F28" s="4">
        <v>58942</v>
      </c>
      <c r="G28" s="8">
        <f t="shared" si="0"/>
        <v>33.48977272727273</v>
      </c>
      <c r="H28" s="35">
        <v>0.447</v>
      </c>
      <c r="I28" s="8">
        <f t="shared" si="2"/>
        <v>26347.074</v>
      </c>
      <c r="J28" s="4"/>
      <c r="K28" s="8">
        <f t="shared" si="3"/>
        <v>0</v>
      </c>
      <c r="L28" s="4">
        <v>212570</v>
      </c>
      <c r="M28" s="4"/>
      <c r="N28" s="4"/>
      <c r="O28" s="4"/>
      <c r="P28" s="37">
        <v>0.256</v>
      </c>
      <c r="Q28" s="37">
        <f>P28*L28</f>
        <v>54417.92</v>
      </c>
      <c r="R28" s="38">
        <f t="shared" si="5"/>
        <v>80764.994</v>
      </c>
    </row>
    <row r="29" spans="1:18" ht="15">
      <c r="A29" s="1" t="s">
        <v>135</v>
      </c>
      <c r="B29" s="17" t="s">
        <v>264</v>
      </c>
      <c r="C29" s="22">
        <v>9400</v>
      </c>
      <c r="D29" s="17" t="s">
        <v>237</v>
      </c>
      <c r="E29" s="4">
        <v>7626</v>
      </c>
      <c r="F29" s="4">
        <v>137113</v>
      </c>
      <c r="G29" s="8">
        <f t="shared" si="0"/>
        <v>17.979674796747968</v>
      </c>
      <c r="H29" s="35">
        <v>0.447</v>
      </c>
      <c r="I29" s="8">
        <f t="shared" si="2"/>
        <v>61289.511</v>
      </c>
      <c r="J29" s="4">
        <v>753618</v>
      </c>
      <c r="K29" s="8">
        <f t="shared" si="3"/>
        <v>98.82218725413061</v>
      </c>
      <c r="L29" s="4"/>
      <c r="M29" s="4"/>
      <c r="N29" s="4"/>
      <c r="O29" s="4"/>
      <c r="P29" s="37">
        <v>0.086</v>
      </c>
      <c r="Q29" s="37">
        <f>P29*J29</f>
        <v>64811.147999999994</v>
      </c>
      <c r="R29" s="38">
        <f aca="true" t="shared" si="6" ref="R29:R38">I29+Q29</f>
        <v>126100.65899999999</v>
      </c>
    </row>
    <row r="30" spans="1:18" ht="15">
      <c r="A30" s="1" t="s">
        <v>136</v>
      </c>
      <c r="B30" s="17" t="s">
        <v>384</v>
      </c>
      <c r="C30" s="22">
        <v>9260</v>
      </c>
      <c r="D30" s="17" t="s">
        <v>241</v>
      </c>
      <c r="E30" s="4">
        <v>1842</v>
      </c>
      <c r="F30" s="4">
        <v>63660</v>
      </c>
      <c r="G30" s="8">
        <f t="shared" si="0"/>
        <v>34.56026058631922</v>
      </c>
      <c r="H30" s="35">
        <v>0.447</v>
      </c>
      <c r="I30" s="8">
        <f t="shared" si="2"/>
        <v>28456.02</v>
      </c>
      <c r="J30" s="4">
        <v>415509</v>
      </c>
      <c r="K30" s="8">
        <f t="shared" si="3"/>
        <v>225.57491856677524</v>
      </c>
      <c r="L30" s="4"/>
      <c r="M30" s="4"/>
      <c r="N30" s="4"/>
      <c r="O30" s="4"/>
      <c r="P30" s="37">
        <v>0.086</v>
      </c>
      <c r="Q30" s="37">
        <f>P30*J30</f>
        <v>35733.774</v>
      </c>
      <c r="R30" s="38">
        <f t="shared" si="6"/>
        <v>64189.793999999994</v>
      </c>
    </row>
    <row r="31" spans="1:18" ht="15">
      <c r="A31" s="7" t="s">
        <v>137</v>
      </c>
      <c r="B31" s="17" t="s">
        <v>385</v>
      </c>
      <c r="C31" s="22">
        <v>9240</v>
      </c>
      <c r="D31" s="17" t="s">
        <v>308</v>
      </c>
      <c r="E31" s="4">
        <v>1467</v>
      </c>
      <c r="F31" s="4">
        <v>72076</v>
      </c>
      <c r="G31" s="8">
        <f t="shared" si="0"/>
        <v>49.131561008861624</v>
      </c>
      <c r="H31" s="35">
        <v>0.447</v>
      </c>
      <c r="I31" s="8">
        <f t="shared" si="2"/>
        <v>32217.972</v>
      </c>
      <c r="J31" s="4"/>
      <c r="K31" s="8">
        <f t="shared" si="3"/>
        <v>0</v>
      </c>
      <c r="L31" s="4">
        <v>189880</v>
      </c>
      <c r="M31" s="4"/>
      <c r="N31" s="4"/>
      <c r="O31" s="4"/>
      <c r="P31" s="45">
        <v>0.256</v>
      </c>
      <c r="Q31" s="37">
        <f>P31*L31</f>
        <v>48609.28</v>
      </c>
      <c r="R31" s="38">
        <f t="shared" si="6"/>
        <v>80827.25200000001</v>
      </c>
    </row>
    <row r="32" spans="1:18" ht="15">
      <c r="A32" s="1" t="s">
        <v>138</v>
      </c>
      <c r="B32" s="17" t="s">
        <v>386</v>
      </c>
      <c r="C32" s="22">
        <v>9210</v>
      </c>
      <c r="D32" s="17" t="s">
        <v>248</v>
      </c>
      <c r="E32" s="4">
        <v>14976</v>
      </c>
      <c r="F32" s="4">
        <v>329810</v>
      </c>
      <c r="G32" s="8">
        <f t="shared" si="0"/>
        <v>22.022569444444443</v>
      </c>
      <c r="H32" s="35">
        <v>0.447</v>
      </c>
      <c r="I32" s="8">
        <f t="shared" si="2"/>
        <v>147425.07</v>
      </c>
      <c r="J32" s="4">
        <v>2280032</v>
      </c>
      <c r="K32" s="8">
        <f t="shared" si="3"/>
        <v>152.2457264957265</v>
      </c>
      <c r="L32" s="4"/>
      <c r="M32" s="4"/>
      <c r="N32" s="4"/>
      <c r="O32" s="4"/>
      <c r="P32" s="37">
        <v>0.086</v>
      </c>
      <c r="Q32" s="37">
        <f>P32*J32</f>
        <v>196082.75199999998</v>
      </c>
      <c r="R32" s="38">
        <f t="shared" si="6"/>
        <v>343507.822</v>
      </c>
    </row>
    <row r="33" spans="1:18" ht="15">
      <c r="A33" s="1" t="s">
        <v>139</v>
      </c>
      <c r="B33" s="17" t="s">
        <v>387</v>
      </c>
      <c r="C33" s="22">
        <v>9400</v>
      </c>
      <c r="D33" s="17" t="s">
        <v>237</v>
      </c>
      <c r="E33" s="4">
        <v>8533</v>
      </c>
      <c r="F33" s="4">
        <v>142399</v>
      </c>
      <c r="G33" s="8">
        <f t="shared" si="0"/>
        <v>16.688034688855033</v>
      </c>
      <c r="H33" s="35">
        <v>0.447</v>
      </c>
      <c r="I33" s="8">
        <f t="shared" si="2"/>
        <v>63652.353</v>
      </c>
      <c r="J33" s="4">
        <v>359781</v>
      </c>
      <c r="K33" s="8">
        <f t="shared" si="3"/>
        <v>42.16348294855268</v>
      </c>
      <c r="L33" s="4"/>
      <c r="M33" s="4"/>
      <c r="N33" s="4"/>
      <c r="O33" s="4"/>
      <c r="P33" s="37">
        <v>0.086</v>
      </c>
      <c r="Q33" s="37">
        <f>P33*J33</f>
        <v>30941.165999999997</v>
      </c>
      <c r="R33" s="38">
        <f t="shared" si="6"/>
        <v>94593.519</v>
      </c>
    </row>
    <row r="34" spans="1:18" ht="15" customHeight="1">
      <c r="A34" s="17" t="s">
        <v>407</v>
      </c>
      <c r="B34" s="17" t="s">
        <v>408</v>
      </c>
      <c r="C34" s="22">
        <v>9000</v>
      </c>
      <c r="D34" s="17" t="s">
        <v>245</v>
      </c>
      <c r="E34" s="22">
        <v>2720</v>
      </c>
      <c r="F34" s="4">
        <v>115053</v>
      </c>
      <c r="G34" s="8">
        <f t="shared" si="0"/>
        <v>42.29889705882353</v>
      </c>
      <c r="H34" s="35">
        <v>0.447</v>
      </c>
      <c r="I34" s="8">
        <f t="shared" si="2"/>
        <v>51428.691</v>
      </c>
      <c r="J34" s="4">
        <v>399040</v>
      </c>
      <c r="K34" s="8">
        <f t="shared" si="3"/>
        <v>146.7058823529412</v>
      </c>
      <c r="L34" s="4"/>
      <c r="M34" s="4"/>
      <c r="N34" s="4"/>
      <c r="O34" s="4"/>
      <c r="P34" s="37">
        <v>0.086</v>
      </c>
      <c r="Q34" s="37">
        <f>P34*J34</f>
        <v>34317.439999999995</v>
      </c>
      <c r="R34" s="38">
        <f t="shared" si="6"/>
        <v>85746.131</v>
      </c>
    </row>
    <row r="35" spans="1:18" ht="15">
      <c r="A35" s="1" t="s">
        <v>140</v>
      </c>
      <c r="B35" s="17" t="s">
        <v>406</v>
      </c>
      <c r="C35" s="22">
        <v>9200</v>
      </c>
      <c r="D35" s="17" t="s">
        <v>273</v>
      </c>
      <c r="E35" s="4">
        <v>9489</v>
      </c>
      <c r="F35" s="4">
        <v>473150</v>
      </c>
      <c r="G35" s="8">
        <f t="shared" si="0"/>
        <v>49.86299926230372</v>
      </c>
      <c r="H35" s="35">
        <v>0.447</v>
      </c>
      <c r="I35" s="8">
        <f t="shared" si="2"/>
        <v>211498.05000000002</v>
      </c>
      <c r="J35" s="4">
        <v>1968024</v>
      </c>
      <c r="K35" s="8">
        <f aca="true" t="shared" si="7" ref="K35:K55">J35/E35</f>
        <v>207.40056907998735</v>
      </c>
      <c r="L35" s="4"/>
      <c r="M35" s="4"/>
      <c r="N35" s="4"/>
      <c r="O35" s="4"/>
      <c r="P35" s="37">
        <v>0.086</v>
      </c>
      <c r="Q35" s="37">
        <f>P35*J35</f>
        <v>169250.06399999998</v>
      </c>
      <c r="R35" s="38">
        <f t="shared" si="6"/>
        <v>380748.114</v>
      </c>
    </row>
    <row r="36" spans="1:18" ht="15">
      <c r="A36" s="1" t="s">
        <v>141</v>
      </c>
      <c r="B36" s="17" t="s">
        <v>388</v>
      </c>
      <c r="C36" s="22">
        <v>9000</v>
      </c>
      <c r="D36" s="17" t="s">
        <v>245</v>
      </c>
      <c r="E36" s="4">
        <v>8693</v>
      </c>
      <c r="F36" s="4">
        <v>197370</v>
      </c>
      <c r="G36" s="8">
        <f t="shared" si="0"/>
        <v>22.704474864833774</v>
      </c>
      <c r="H36" s="35">
        <v>0.447</v>
      </c>
      <c r="I36" s="8">
        <f t="shared" si="2"/>
        <v>88224.39</v>
      </c>
      <c r="J36" s="4">
        <v>1071560</v>
      </c>
      <c r="K36" s="8">
        <f t="shared" si="7"/>
        <v>123.26699643391234</v>
      </c>
      <c r="L36" s="4"/>
      <c r="M36" s="4"/>
      <c r="N36" s="4"/>
      <c r="O36" s="4"/>
      <c r="P36" s="37">
        <v>0.086</v>
      </c>
      <c r="Q36" s="37">
        <f>P36*J36</f>
        <v>92154.15999999999</v>
      </c>
      <c r="R36" s="38">
        <f t="shared" si="6"/>
        <v>180378.55</v>
      </c>
    </row>
    <row r="37" spans="1:18" ht="15">
      <c r="A37" s="1" t="s">
        <v>142</v>
      </c>
      <c r="B37" s="17" t="s">
        <v>389</v>
      </c>
      <c r="C37" s="22">
        <v>9381</v>
      </c>
      <c r="D37" s="17" t="s">
        <v>276</v>
      </c>
      <c r="E37" s="4">
        <v>8189</v>
      </c>
      <c r="F37" s="4">
        <v>213833</v>
      </c>
      <c r="G37" s="8">
        <f t="shared" si="0"/>
        <v>26.112223714739283</v>
      </c>
      <c r="H37" s="35">
        <v>0.447</v>
      </c>
      <c r="I37" s="8">
        <f t="shared" si="2"/>
        <v>95583.351</v>
      </c>
      <c r="J37" s="4"/>
      <c r="K37" s="8">
        <f t="shared" si="7"/>
        <v>0</v>
      </c>
      <c r="L37" s="4"/>
      <c r="M37" s="4">
        <v>247280</v>
      </c>
      <c r="N37" s="4"/>
      <c r="O37" s="4"/>
      <c r="P37" s="37">
        <v>0.228</v>
      </c>
      <c r="Q37" s="37">
        <f>P37*M37</f>
        <v>56379.840000000004</v>
      </c>
      <c r="R37" s="38">
        <f t="shared" si="6"/>
        <v>151963.191</v>
      </c>
    </row>
    <row r="38" spans="1:18" ht="15">
      <c r="A38" s="1" t="s">
        <v>143</v>
      </c>
      <c r="B38" s="17" t="s">
        <v>390</v>
      </c>
      <c r="C38" s="22">
        <v>9230</v>
      </c>
      <c r="D38" s="17" t="s">
        <v>239</v>
      </c>
      <c r="E38" s="4">
        <v>4100</v>
      </c>
      <c r="F38" s="4">
        <v>186321</v>
      </c>
      <c r="G38" s="8">
        <f t="shared" si="0"/>
        <v>45.444146341463416</v>
      </c>
      <c r="H38" s="35">
        <v>0.447</v>
      </c>
      <c r="I38" s="8">
        <f t="shared" si="2"/>
        <v>83285.48700000001</v>
      </c>
      <c r="J38" s="4">
        <v>718358</v>
      </c>
      <c r="K38" s="8">
        <f t="shared" si="7"/>
        <v>175.20926829268294</v>
      </c>
      <c r="L38" s="4"/>
      <c r="M38" s="4"/>
      <c r="N38" s="4"/>
      <c r="O38" s="4"/>
      <c r="P38" s="37">
        <v>0.086</v>
      </c>
      <c r="Q38" s="37">
        <f>P38*J38</f>
        <v>61778.78799999999</v>
      </c>
      <c r="R38" s="38">
        <f t="shared" si="6"/>
        <v>145064.275</v>
      </c>
    </row>
    <row r="39" spans="1:18" ht="15">
      <c r="A39" s="1" t="s">
        <v>144</v>
      </c>
      <c r="B39" s="17" t="s">
        <v>391</v>
      </c>
      <c r="C39" s="22">
        <v>9000</v>
      </c>
      <c r="D39" s="17" t="s">
        <v>245</v>
      </c>
      <c r="E39" s="4">
        <v>6049</v>
      </c>
      <c r="F39" s="4">
        <v>139261</v>
      </c>
      <c r="G39" s="8">
        <f t="shared" si="0"/>
        <v>23.022152421887917</v>
      </c>
      <c r="H39" s="35">
        <v>0.447</v>
      </c>
      <c r="I39" s="8">
        <f t="shared" si="2"/>
        <v>62249.667</v>
      </c>
      <c r="J39" s="4">
        <v>802724</v>
      </c>
      <c r="K39" s="8">
        <f t="shared" si="7"/>
        <v>132.7035873698132</v>
      </c>
      <c r="L39" s="4"/>
      <c r="M39" s="4"/>
      <c r="N39" s="4"/>
      <c r="O39" s="4"/>
      <c r="P39" s="37">
        <v>0.086</v>
      </c>
      <c r="Q39" s="37">
        <f>P39*J39</f>
        <v>69034.264</v>
      </c>
      <c r="R39" s="38">
        <f aca="true" t="shared" si="8" ref="R39:R45">I39+Q39</f>
        <v>131283.93099999998</v>
      </c>
    </row>
    <row r="40" spans="1:18" ht="15">
      <c r="A40" s="1" t="s">
        <v>145</v>
      </c>
      <c r="B40" s="17" t="s">
        <v>392</v>
      </c>
      <c r="C40" s="22">
        <v>9240</v>
      </c>
      <c r="D40" s="17" t="s">
        <v>308</v>
      </c>
      <c r="E40" s="4">
        <v>3203</v>
      </c>
      <c r="F40" s="4">
        <v>74823</v>
      </c>
      <c r="G40" s="8">
        <f t="shared" si="0"/>
        <v>23.360287230721198</v>
      </c>
      <c r="H40" s="35">
        <v>0.447</v>
      </c>
      <c r="I40" s="8">
        <f t="shared" si="2"/>
        <v>33445.881</v>
      </c>
      <c r="J40" s="4"/>
      <c r="K40" s="8">
        <f t="shared" si="7"/>
        <v>0</v>
      </c>
      <c r="L40" s="4"/>
      <c r="M40" s="4">
        <v>62766</v>
      </c>
      <c r="N40" s="4"/>
      <c r="O40" s="4"/>
      <c r="P40" s="37">
        <v>0.228</v>
      </c>
      <c r="Q40" s="37">
        <f>P40*M40</f>
        <v>14310.648000000001</v>
      </c>
      <c r="R40" s="38">
        <f t="shared" si="8"/>
        <v>47756.529</v>
      </c>
    </row>
    <row r="41" spans="1:18" ht="15">
      <c r="A41" s="7" t="s">
        <v>146</v>
      </c>
      <c r="B41" s="17" t="s">
        <v>393</v>
      </c>
      <c r="C41" s="22">
        <v>9280</v>
      </c>
      <c r="D41" s="17" t="s">
        <v>365</v>
      </c>
      <c r="E41" s="4">
        <v>1008</v>
      </c>
      <c r="F41" s="4">
        <v>129855</v>
      </c>
      <c r="G41" s="8">
        <f t="shared" si="0"/>
        <v>128.82440476190476</v>
      </c>
      <c r="H41" s="35">
        <v>0.447</v>
      </c>
      <c r="I41" s="8">
        <f t="shared" si="2"/>
        <v>58045.185</v>
      </c>
      <c r="J41" s="4"/>
      <c r="K41" s="8">
        <f t="shared" si="7"/>
        <v>0</v>
      </c>
      <c r="L41" s="4"/>
      <c r="M41" s="4">
        <v>69652</v>
      </c>
      <c r="N41" s="4"/>
      <c r="O41" s="4"/>
      <c r="P41" s="37">
        <v>0.228</v>
      </c>
      <c r="Q41" s="37">
        <f>P41*M41</f>
        <v>15880.656</v>
      </c>
      <c r="R41" s="38">
        <f t="shared" si="8"/>
        <v>73925.841</v>
      </c>
    </row>
    <row r="42" spans="1:18" ht="15">
      <c r="A42" s="1" t="s">
        <v>147</v>
      </c>
      <c r="B42" s="17" t="s">
        <v>394</v>
      </c>
      <c r="C42" s="22">
        <v>9220</v>
      </c>
      <c r="D42" s="17" t="s">
        <v>243</v>
      </c>
      <c r="E42" s="4">
        <v>15193</v>
      </c>
      <c r="F42" s="4">
        <v>512263</v>
      </c>
      <c r="G42" s="8">
        <f t="shared" si="0"/>
        <v>33.71704074244718</v>
      </c>
      <c r="H42" s="35">
        <v>0.447</v>
      </c>
      <c r="I42" s="8">
        <f t="shared" si="2"/>
        <v>228981.56100000002</v>
      </c>
      <c r="J42" s="4">
        <v>1821953</v>
      </c>
      <c r="K42" s="8">
        <f t="shared" si="7"/>
        <v>119.920555518989</v>
      </c>
      <c r="L42" s="4"/>
      <c r="M42" s="4"/>
      <c r="N42" s="4"/>
      <c r="O42" s="4"/>
      <c r="P42" s="37">
        <v>0.086</v>
      </c>
      <c r="Q42" s="37">
        <f>P42*J42</f>
        <v>156687.95799999998</v>
      </c>
      <c r="R42" s="38">
        <f t="shared" si="8"/>
        <v>385669.519</v>
      </c>
    </row>
    <row r="43" spans="1:18" ht="15">
      <c r="A43" s="1" t="s">
        <v>148</v>
      </c>
      <c r="B43" s="17" t="s">
        <v>395</v>
      </c>
      <c r="C43" s="22">
        <v>9000</v>
      </c>
      <c r="D43" s="17" t="s">
        <v>245</v>
      </c>
      <c r="E43" s="22">
        <v>587</v>
      </c>
      <c r="F43" s="4">
        <v>34577</v>
      </c>
      <c r="G43" s="8">
        <f t="shared" si="0"/>
        <v>58.9045996592845</v>
      </c>
      <c r="H43" s="35">
        <v>0.447</v>
      </c>
      <c r="I43" s="8">
        <f t="shared" si="2"/>
        <v>15455.919</v>
      </c>
      <c r="J43" s="4">
        <v>81485</v>
      </c>
      <c r="K43" s="8">
        <f t="shared" si="7"/>
        <v>138.8160136286201</v>
      </c>
      <c r="L43" s="4"/>
      <c r="M43" s="4"/>
      <c r="N43" s="4"/>
      <c r="O43" s="4"/>
      <c r="P43" s="37">
        <v>0.086</v>
      </c>
      <c r="Q43" s="37">
        <f>P43*J43</f>
        <v>7007.709999999999</v>
      </c>
      <c r="R43" s="38">
        <f t="shared" si="8"/>
        <v>22463.629</v>
      </c>
    </row>
    <row r="44" spans="1:18" ht="15">
      <c r="A44" s="1" t="s">
        <v>149</v>
      </c>
      <c r="B44" s="17" t="s">
        <v>396</v>
      </c>
      <c r="C44" s="22">
        <v>9382</v>
      </c>
      <c r="D44" s="17" t="s">
        <v>271</v>
      </c>
      <c r="E44" s="4">
        <v>3625</v>
      </c>
      <c r="F44" s="4">
        <v>50972</v>
      </c>
      <c r="G44" s="8">
        <f t="shared" si="0"/>
        <v>14.061241379310346</v>
      </c>
      <c r="H44" s="35">
        <v>0.447</v>
      </c>
      <c r="I44" s="8">
        <f t="shared" si="2"/>
        <v>22784.484</v>
      </c>
      <c r="J44" s="4">
        <v>389623</v>
      </c>
      <c r="K44" s="8">
        <f t="shared" si="7"/>
        <v>107.48220689655173</v>
      </c>
      <c r="L44" s="4"/>
      <c r="M44" s="4"/>
      <c r="N44" s="4"/>
      <c r="O44" s="4"/>
      <c r="P44" s="37">
        <v>0.347</v>
      </c>
      <c r="Q44" s="37">
        <f>P44*J44</f>
        <v>135199.18099999998</v>
      </c>
      <c r="R44" s="38">
        <f t="shared" si="8"/>
        <v>157983.66499999998</v>
      </c>
    </row>
    <row r="45" spans="1:18" ht="15" customHeight="1">
      <c r="A45" s="7" t="s">
        <v>150</v>
      </c>
      <c r="B45" s="17" t="s">
        <v>397</v>
      </c>
      <c r="C45" s="22">
        <v>9370</v>
      </c>
      <c r="D45" s="17" t="s">
        <v>371</v>
      </c>
      <c r="E45" s="4">
        <v>3500</v>
      </c>
      <c r="F45" s="4">
        <v>58253</v>
      </c>
      <c r="G45" s="8">
        <f t="shared" si="0"/>
        <v>16.643714285714285</v>
      </c>
      <c r="H45" s="35">
        <v>0.447</v>
      </c>
      <c r="I45" s="8">
        <f t="shared" si="2"/>
        <v>26039.091</v>
      </c>
      <c r="J45" s="4">
        <v>359523</v>
      </c>
      <c r="K45" s="8">
        <f t="shared" si="7"/>
        <v>102.72085714285714</v>
      </c>
      <c r="L45" s="4"/>
      <c r="M45" s="4"/>
      <c r="N45" s="4"/>
      <c r="O45" s="4" t="s">
        <v>535</v>
      </c>
      <c r="P45" s="37" t="s">
        <v>536</v>
      </c>
      <c r="Q45" s="37">
        <v>9203</v>
      </c>
      <c r="R45" s="38">
        <f t="shared" si="8"/>
        <v>35242.091</v>
      </c>
    </row>
    <row r="46" spans="1:18" ht="15">
      <c r="A46" s="1" t="s">
        <v>151</v>
      </c>
      <c r="B46" s="17" t="s">
        <v>398</v>
      </c>
      <c r="C46" s="22">
        <v>9430</v>
      </c>
      <c r="D46" s="17" t="s">
        <v>268</v>
      </c>
      <c r="E46" s="4">
        <v>7858</v>
      </c>
      <c r="F46" s="4">
        <v>170657</v>
      </c>
      <c r="G46" s="8">
        <f t="shared" si="0"/>
        <v>21.717612624077372</v>
      </c>
      <c r="H46" s="35">
        <v>0.447</v>
      </c>
      <c r="I46" s="8">
        <f t="shared" si="2"/>
        <v>76283.679</v>
      </c>
      <c r="J46" s="4">
        <v>930649</v>
      </c>
      <c r="K46" s="8">
        <f t="shared" si="7"/>
        <v>118.4333163654874</v>
      </c>
      <c r="L46" s="4"/>
      <c r="M46" s="4"/>
      <c r="N46" s="4"/>
      <c r="O46" s="4"/>
      <c r="P46" s="37">
        <v>0.086</v>
      </c>
      <c r="Q46" s="37">
        <f aca="true" t="shared" si="9" ref="Q46:Q54">P46*J46</f>
        <v>80035.814</v>
      </c>
      <c r="R46" s="38">
        <f aca="true" t="shared" si="10" ref="R46:R55">I46+Q46</f>
        <v>156319.49300000002</v>
      </c>
    </row>
    <row r="47" spans="1:18" ht="15">
      <c r="A47" s="1" t="s">
        <v>152</v>
      </c>
      <c r="B47" s="17" t="s">
        <v>399</v>
      </c>
      <c r="C47" s="22">
        <v>9000</v>
      </c>
      <c r="D47" s="17" t="s">
        <v>245</v>
      </c>
      <c r="E47" s="4">
        <v>9941</v>
      </c>
      <c r="F47" s="4">
        <v>220024</v>
      </c>
      <c r="G47" s="8">
        <f t="shared" si="0"/>
        <v>22.132984609194246</v>
      </c>
      <c r="H47" s="35">
        <v>0.447</v>
      </c>
      <c r="I47" s="8">
        <f t="shared" si="2"/>
        <v>98350.728</v>
      </c>
      <c r="J47" s="4">
        <v>856112.8</v>
      </c>
      <c r="K47" s="8">
        <f t="shared" si="7"/>
        <v>86.11938436776985</v>
      </c>
      <c r="L47" s="4"/>
      <c r="M47" s="4"/>
      <c r="N47" s="4"/>
      <c r="O47" s="4"/>
      <c r="P47" s="37">
        <v>0.086</v>
      </c>
      <c r="Q47" s="37">
        <f t="shared" si="9"/>
        <v>73625.70079999999</v>
      </c>
      <c r="R47" s="38">
        <f t="shared" si="10"/>
        <v>171976.4288</v>
      </c>
    </row>
    <row r="48" spans="1:18" ht="15">
      <c r="A48" s="1" t="s">
        <v>153</v>
      </c>
      <c r="B48" s="17" t="s">
        <v>400</v>
      </c>
      <c r="C48" s="22">
        <v>9380</v>
      </c>
      <c r="D48" s="17" t="s">
        <v>281</v>
      </c>
      <c r="E48" s="4">
        <v>7581</v>
      </c>
      <c r="F48" s="4">
        <v>232567</v>
      </c>
      <c r="G48" s="8">
        <f t="shared" si="0"/>
        <v>30.677615090357474</v>
      </c>
      <c r="H48" s="35">
        <v>0.447</v>
      </c>
      <c r="I48" s="8">
        <f t="shared" si="2"/>
        <v>103957.44900000001</v>
      </c>
      <c r="J48" s="4">
        <v>1294343</v>
      </c>
      <c r="K48" s="8">
        <f t="shared" si="7"/>
        <v>170.73512729191398</v>
      </c>
      <c r="M48" s="4"/>
      <c r="N48" s="4"/>
      <c r="O48" s="4"/>
      <c r="P48" s="37">
        <v>0.086</v>
      </c>
      <c r="Q48" s="37">
        <f t="shared" si="9"/>
        <v>111313.49799999999</v>
      </c>
      <c r="R48" s="38">
        <f t="shared" si="10"/>
        <v>215270.947</v>
      </c>
    </row>
    <row r="49" spans="1:18" ht="15">
      <c r="A49" s="7" t="s">
        <v>154</v>
      </c>
      <c r="B49" s="17" t="s">
        <v>401</v>
      </c>
      <c r="C49" s="22">
        <v>9310</v>
      </c>
      <c r="D49" s="17" t="s">
        <v>233</v>
      </c>
      <c r="E49" s="4">
        <v>7000</v>
      </c>
      <c r="F49" s="4">
        <v>163173</v>
      </c>
      <c r="G49" s="8">
        <f t="shared" si="0"/>
        <v>23.31042857142857</v>
      </c>
      <c r="H49" s="35">
        <v>0.447</v>
      </c>
      <c r="I49" s="8">
        <f t="shared" si="2"/>
        <v>72938.331</v>
      </c>
      <c r="J49" s="4">
        <v>738138</v>
      </c>
      <c r="K49" s="8">
        <f t="shared" si="7"/>
        <v>105.44828571428572</v>
      </c>
      <c r="M49" s="4"/>
      <c r="N49" s="4"/>
      <c r="O49" s="4"/>
      <c r="P49" s="37">
        <v>0.086</v>
      </c>
      <c r="Q49" s="37">
        <f t="shared" si="9"/>
        <v>63479.867999999995</v>
      </c>
      <c r="R49" s="38">
        <f t="shared" si="10"/>
        <v>136418.199</v>
      </c>
    </row>
    <row r="50" spans="1:18" ht="15">
      <c r="A50" s="7" t="s">
        <v>155</v>
      </c>
      <c r="B50" s="17" t="s">
        <v>402</v>
      </c>
      <c r="C50" s="22">
        <v>9200</v>
      </c>
      <c r="D50" s="17" t="s">
        <v>273</v>
      </c>
      <c r="E50" s="4">
        <v>11398</v>
      </c>
      <c r="F50" s="4">
        <v>305237</v>
      </c>
      <c r="G50" s="8">
        <f t="shared" si="0"/>
        <v>26.779873662045972</v>
      </c>
      <c r="H50" s="35">
        <v>0.447</v>
      </c>
      <c r="I50" s="8">
        <f t="shared" si="2"/>
        <v>136440.939</v>
      </c>
      <c r="J50" s="4">
        <v>998804</v>
      </c>
      <c r="K50" s="8">
        <f t="shared" si="7"/>
        <v>87.62975960694858</v>
      </c>
      <c r="M50" s="4"/>
      <c r="N50" s="4"/>
      <c r="O50" s="4"/>
      <c r="P50" s="37">
        <v>0.086</v>
      </c>
      <c r="Q50" s="37">
        <f t="shared" si="9"/>
        <v>85897.144</v>
      </c>
      <c r="R50" s="38">
        <f t="shared" si="10"/>
        <v>222338.083</v>
      </c>
    </row>
    <row r="51" spans="1:18" ht="15">
      <c r="A51" s="1" t="s">
        <v>156</v>
      </c>
      <c r="B51" s="17" t="s">
        <v>403</v>
      </c>
      <c r="C51" s="22">
        <v>9310</v>
      </c>
      <c r="D51" s="17" t="s">
        <v>233</v>
      </c>
      <c r="E51" s="4">
        <v>10741</v>
      </c>
      <c r="F51" s="4">
        <v>218141</v>
      </c>
      <c r="G51" s="8">
        <f t="shared" si="0"/>
        <v>20.30918908853924</v>
      </c>
      <c r="H51" s="35">
        <v>0.447</v>
      </c>
      <c r="I51" s="8">
        <f t="shared" si="2"/>
        <v>97509.027</v>
      </c>
      <c r="J51" s="4">
        <v>839661</v>
      </c>
      <c r="K51" s="8">
        <f t="shared" si="7"/>
        <v>78.17344753747324</v>
      </c>
      <c r="M51" s="4"/>
      <c r="N51" s="4"/>
      <c r="O51" s="4"/>
      <c r="P51" s="37">
        <v>0.086</v>
      </c>
      <c r="Q51" s="37">
        <f t="shared" si="9"/>
        <v>72210.84599999999</v>
      </c>
      <c r="R51" s="38">
        <f t="shared" si="10"/>
        <v>169719.873</v>
      </c>
    </row>
    <row r="52" spans="1:18" ht="15">
      <c r="A52" s="1" t="s">
        <v>157</v>
      </c>
      <c r="B52" s="17" t="s">
        <v>404</v>
      </c>
      <c r="C52" s="22">
        <v>9260</v>
      </c>
      <c r="D52" s="17" t="s">
        <v>241</v>
      </c>
      <c r="E52" s="4">
        <v>4180</v>
      </c>
      <c r="F52" s="4">
        <v>99415</v>
      </c>
      <c r="G52" s="8">
        <f t="shared" si="0"/>
        <v>23.783492822966508</v>
      </c>
      <c r="H52" s="35">
        <v>0.447</v>
      </c>
      <c r="I52" s="8">
        <f t="shared" si="2"/>
        <v>44438.505</v>
      </c>
      <c r="J52" s="4">
        <v>398954</v>
      </c>
      <c r="K52" s="8">
        <f t="shared" si="7"/>
        <v>95.44354066985646</v>
      </c>
      <c r="M52" s="4"/>
      <c r="N52" s="4"/>
      <c r="O52" s="4"/>
      <c r="P52" s="37">
        <v>0.086</v>
      </c>
      <c r="Q52" s="37">
        <f t="shared" si="9"/>
        <v>34310.043999999994</v>
      </c>
      <c r="R52" s="38">
        <f t="shared" si="10"/>
        <v>78748.549</v>
      </c>
    </row>
    <row r="53" spans="1:18" ht="15">
      <c r="A53" s="1" t="s">
        <v>158</v>
      </c>
      <c r="B53" s="17" t="s">
        <v>405</v>
      </c>
      <c r="C53" s="22">
        <v>9100</v>
      </c>
      <c r="D53" s="17" t="s">
        <v>245</v>
      </c>
      <c r="E53" s="4">
        <v>2378</v>
      </c>
      <c r="F53" s="4">
        <v>39510</v>
      </c>
      <c r="G53" s="8">
        <f t="shared" si="0"/>
        <v>16.6148023549201</v>
      </c>
      <c r="H53" s="35">
        <v>0.447</v>
      </c>
      <c r="I53" s="8">
        <f t="shared" si="2"/>
        <v>17660.97</v>
      </c>
      <c r="J53" s="4">
        <v>741922</v>
      </c>
      <c r="K53" s="8">
        <f t="shared" si="7"/>
        <v>311.9941126997477</v>
      </c>
      <c r="M53" s="4"/>
      <c r="N53" s="4"/>
      <c r="O53" s="4"/>
      <c r="P53" s="37">
        <v>0.086</v>
      </c>
      <c r="Q53" s="37">
        <f t="shared" si="9"/>
        <v>63805.291999999994</v>
      </c>
      <c r="R53" s="38">
        <f t="shared" si="10"/>
        <v>81466.26199999999</v>
      </c>
    </row>
    <row r="54" spans="1:18" ht="15">
      <c r="A54" s="1" t="s">
        <v>184</v>
      </c>
      <c r="B54" s="17" t="s">
        <v>409</v>
      </c>
      <c r="C54" s="22">
        <v>9000</v>
      </c>
      <c r="D54" s="17" t="s">
        <v>245</v>
      </c>
      <c r="E54" s="22">
        <v>4369</v>
      </c>
      <c r="F54" s="4">
        <v>110107</v>
      </c>
      <c r="G54" s="8">
        <f t="shared" si="0"/>
        <v>25.201876859693293</v>
      </c>
      <c r="H54" s="35">
        <v>0.447</v>
      </c>
      <c r="I54" s="8">
        <f t="shared" si="2"/>
        <v>49217.829</v>
      </c>
      <c r="J54" s="4">
        <v>457993</v>
      </c>
      <c r="K54" s="8">
        <f t="shared" si="7"/>
        <v>104.82787823300526</v>
      </c>
      <c r="P54" s="37">
        <v>0.086</v>
      </c>
      <c r="Q54" s="37">
        <f t="shared" si="9"/>
        <v>39387.397999999994</v>
      </c>
      <c r="R54" s="38">
        <f t="shared" si="10"/>
        <v>88605.22699999998</v>
      </c>
    </row>
    <row r="55" spans="1:18" ht="15">
      <c r="A55" s="2" t="s">
        <v>107</v>
      </c>
      <c r="B55" s="3"/>
      <c r="C55" s="3"/>
      <c r="D55" s="20"/>
      <c r="E55" s="3">
        <f>SUM(E2:E54)</f>
        <v>384399</v>
      </c>
      <c r="F55" s="3">
        <f>SUM(F2:F54)</f>
        <v>10251285</v>
      </c>
      <c r="G55" s="10">
        <f t="shared" si="0"/>
        <v>26.668344610677966</v>
      </c>
      <c r="H55" s="10"/>
      <c r="I55" s="10">
        <f>SUM(I2:I54)</f>
        <v>4582324.3950000005</v>
      </c>
      <c r="J55" s="3">
        <f>SUM(J2:J54)</f>
        <v>39236665.8</v>
      </c>
      <c r="K55" s="10">
        <f t="shared" si="7"/>
        <v>102.07275721320815</v>
      </c>
      <c r="L55" s="3">
        <f>SUM(L2:L54)</f>
        <v>402450</v>
      </c>
      <c r="M55" s="3">
        <f>SUM(M2:M54)</f>
        <v>1201211</v>
      </c>
      <c r="N55" s="3"/>
      <c r="O55" s="3"/>
      <c r="P55" s="3"/>
      <c r="Q55" s="3">
        <f>SUM(Q2:Q54)</f>
        <v>3867346.515799999</v>
      </c>
      <c r="R55" s="39">
        <f t="shared" si="10"/>
        <v>8449670.910799999</v>
      </c>
    </row>
    <row r="56" spans="6:18" ht="15">
      <c r="F56" s="4"/>
      <c r="G56" s="4"/>
      <c r="H56" s="4"/>
      <c r="I56" s="4"/>
      <c r="J56" s="4"/>
      <c r="K56" s="4"/>
      <c r="M56" s="4"/>
      <c r="N56" s="4"/>
      <c r="O56" s="4"/>
      <c r="Q56" s="4"/>
      <c r="R56" s="4"/>
    </row>
    <row r="57" spans="13:18" ht="15">
      <c r="M57" s="4"/>
      <c r="N57" s="4"/>
      <c r="O57" s="4"/>
      <c r="Q57" s="4"/>
      <c r="R57" s="4"/>
    </row>
    <row r="58" spans="2:18" ht="15">
      <c r="B58" s="50"/>
      <c r="C58" s="21"/>
      <c r="E58" s="49"/>
      <c r="M58" s="4"/>
      <c r="N58" s="4"/>
      <c r="O58" s="4"/>
      <c r="Q58" s="4"/>
      <c r="R58" s="4"/>
    </row>
    <row r="59" spans="13:18" ht="15">
      <c r="M59" s="4"/>
      <c r="N59" s="4"/>
      <c r="O59" s="4"/>
      <c r="Q59" s="4"/>
      <c r="R59" s="4"/>
    </row>
    <row r="60" spans="13:18" ht="15">
      <c r="M60" s="4"/>
      <c r="N60" s="4"/>
      <c r="O60" s="4"/>
      <c r="Q60" s="4"/>
      <c r="R60" s="4"/>
    </row>
    <row r="61" spans="13:18" ht="15">
      <c r="M61" s="4"/>
      <c r="N61" s="4"/>
      <c r="O61" s="4"/>
      <c r="Q61" s="4"/>
      <c r="R61" s="4"/>
    </row>
    <row r="62" spans="13:18" ht="15">
      <c r="M62" s="4"/>
      <c r="N62" s="4"/>
      <c r="O62" s="4"/>
      <c r="Q62" s="4"/>
      <c r="R62" s="4"/>
    </row>
    <row r="63" spans="13:18" ht="15">
      <c r="M63" s="4"/>
      <c r="N63" s="4"/>
      <c r="O63" s="4"/>
      <c r="Q63" s="4"/>
      <c r="R63" s="4"/>
    </row>
    <row r="64" spans="13:18" ht="15">
      <c r="M64" s="4"/>
      <c r="N64" s="4"/>
      <c r="O64" s="4"/>
      <c r="Q64" s="4"/>
      <c r="R64" s="4"/>
    </row>
    <row r="65" spans="13:18" ht="15">
      <c r="M65" s="4"/>
      <c r="N65" s="4"/>
      <c r="O65" s="4"/>
      <c r="Q65" s="4"/>
      <c r="R6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42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6.421875" style="11" customWidth="1"/>
    <col min="2" max="2" width="21.00390625" style="0" customWidth="1"/>
    <col min="3" max="3" width="8.00390625" style="0" customWidth="1"/>
    <col min="4" max="4" width="17.57421875" style="0" customWidth="1"/>
    <col min="5" max="5" width="9.140625" style="0" customWidth="1"/>
    <col min="6" max="6" width="15.421875" style="0" customWidth="1"/>
    <col min="7" max="7" width="12.00390625" style="0" customWidth="1"/>
    <col min="8" max="8" width="21.140625" style="0" customWidth="1"/>
    <col min="9" max="9" width="20.28125" style="0" customWidth="1"/>
    <col min="10" max="10" width="25.140625" style="0" customWidth="1"/>
    <col min="11" max="11" width="12.00390625" style="0" customWidth="1"/>
    <col min="12" max="12" width="14.28125" style="0" customWidth="1"/>
    <col min="13" max="13" width="15.8515625" style="0" customWidth="1"/>
    <col min="14" max="14" width="26.7109375" style="0" customWidth="1"/>
    <col min="15" max="15" width="24.421875" style="0" customWidth="1"/>
    <col min="16" max="16" width="21.28125" style="0" customWidth="1"/>
  </cols>
  <sheetData>
    <row r="1" spans="1:16" s="15" customFormat="1" ht="30" customHeight="1">
      <c r="A1" s="13" t="s">
        <v>224</v>
      </c>
      <c r="B1" s="14" t="s">
        <v>231</v>
      </c>
      <c r="C1" s="14" t="s">
        <v>234</v>
      </c>
      <c r="D1" s="14" t="s">
        <v>235</v>
      </c>
      <c r="E1" s="14" t="s">
        <v>553</v>
      </c>
      <c r="F1" s="14" t="s">
        <v>103</v>
      </c>
      <c r="G1" s="14" t="s">
        <v>558</v>
      </c>
      <c r="H1" s="14" t="s">
        <v>560</v>
      </c>
      <c r="I1" s="14" t="s">
        <v>561</v>
      </c>
      <c r="J1" s="14" t="s">
        <v>104</v>
      </c>
      <c r="K1" s="14" t="s">
        <v>558</v>
      </c>
      <c r="L1" s="14" t="s">
        <v>105</v>
      </c>
      <c r="M1" s="14" t="s">
        <v>106</v>
      </c>
      <c r="N1" s="14" t="s">
        <v>562</v>
      </c>
      <c r="O1" s="14" t="s">
        <v>563</v>
      </c>
      <c r="P1" s="14" t="s">
        <v>565</v>
      </c>
    </row>
    <row r="2" spans="1:16" ht="15">
      <c r="A2" s="33" t="s">
        <v>455</v>
      </c>
      <c r="B2" s="17" t="s">
        <v>456</v>
      </c>
      <c r="C2" s="22">
        <v>9362</v>
      </c>
      <c r="D2" s="17" t="s">
        <v>363</v>
      </c>
      <c r="E2" s="22">
        <v>1164</v>
      </c>
      <c r="F2" s="4">
        <v>280202</v>
      </c>
      <c r="G2" s="8">
        <f aca="true" t="shared" si="0" ref="G2:G8">F2/E2</f>
        <v>240.7233676975945</v>
      </c>
      <c r="H2" s="35">
        <v>0.447</v>
      </c>
      <c r="I2" s="8">
        <f aca="true" t="shared" si="1" ref="I2:I15">F2*H2</f>
        <v>125250.29400000001</v>
      </c>
      <c r="J2" s="4">
        <v>247895</v>
      </c>
      <c r="K2" s="8">
        <f aca="true" t="shared" si="2" ref="K2:K10">J2/E2</f>
        <v>212.96821305841925</v>
      </c>
      <c r="L2" s="4"/>
      <c r="M2" s="4"/>
      <c r="N2" s="4"/>
      <c r="O2" s="37">
        <f aca="true" t="shared" si="3" ref="O2:O29">N2*J2</f>
        <v>0</v>
      </c>
      <c r="P2" s="38">
        <f aca="true" t="shared" si="4" ref="P2:P29">I2+O2</f>
        <v>125250.29400000001</v>
      </c>
    </row>
    <row r="3" spans="1:16" ht="15">
      <c r="A3" s="33" t="s">
        <v>183</v>
      </c>
      <c r="B3" s="17" t="s">
        <v>439</v>
      </c>
      <c r="C3" s="22">
        <v>9400</v>
      </c>
      <c r="D3" s="17" t="s">
        <v>237</v>
      </c>
      <c r="E3" s="22">
        <v>4505</v>
      </c>
      <c r="F3" s="4">
        <v>275077</v>
      </c>
      <c r="G3" s="8">
        <f t="shared" si="0"/>
        <v>61.06037735849057</v>
      </c>
      <c r="H3" s="35">
        <v>0.447</v>
      </c>
      <c r="I3" s="8">
        <f t="shared" si="1"/>
        <v>122959.41900000001</v>
      </c>
      <c r="J3" s="4">
        <v>852002</v>
      </c>
      <c r="K3" s="8">
        <f t="shared" si="2"/>
        <v>189.12364039955605</v>
      </c>
      <c r="L3" s="4"/>
      <c r="M3" s="4"/>
      <c r="N3" s="4"/>
      <c r="O3" s="37">
        <f t="shared" si="3"/>
        <v>0</v>
      </c>
      <c r="P3" s="38">
        <f t="shared" si="4"/>
        <v>122959.41900000001</v>
      </c>
    </row>
    <row r="4" spans="1:16" ht="15" customHeight="1">
      <c r="A4" s="31" t="s">
        <v>170</v>
      </c>
      <c r="B4" s="17" t="s">
        <v>445</v>
      </c>
      <c r="C4" s="22">
        <v>9400</v>
      </c>
      <c r="D4" s="17" t="s">
        <v>237</v>
      </c>
      <c r="E4" s="29">
        <v>1974</v>
      </c>
      <c r="F4" s="4">
        <v>17983</v>
      </c>
      <c r="G4" s="8">
        <f t="shared" si="0"/>
        <v>9.109929078014185</v>
      </c>
      <c r="H4" s="35">
        <v>0.447</v>
      </c>
      <c r="I4" s="8">
        <f t="shared" si="1"/>
        <v>8038.401</v>
      </c>
      <c r="J4" s="4">
        <v>51471</v>
      </c>
      <c r="K4" s="8">
        <f t="shared" si="2"/>
        <v>26.074468085106382</v>
      </c>
      <c r="L4" s="4"/>
      <c r="M4" s="4"/>
      <c r="N4" s="4"/>
      <c r="O4" s="37">
        <f t="shared" si="3"/>
        <v>0</v>
      </c>
      <c r="P4" s="38">
        <f t="shared" si="4"/>
        <v>8038.401</v>
      </c>
    </row>
    <row r="5" spans="1:16" ht="15">
      <c r="A5" s="31" t="s">
        <v>161</v>
      </c>
      <c r="B5" s="17" t="s">
        <v>446</v>
      </c>
      <c r="C5" s="22">
        <v>9400</v>
      </c>
      <c r="D5" s="17" t="s">
        <v>237</v>
      </c>
      <c r="E5" s="29">
        <v>1315</v>
      </c>
      <c r="F5" s="4">
        <v>17637</v>
      </c>
      <c r="G5" s="8">
        <f t="shared" si="0"/>
        <v>13.412167300380228</v>
      </c>
      <c r="H5" s="35">
        <v>0.447</v>
      </c>
      <c r="I5" s="8">
        <f t="shared" si="1"/>
        <v>7883.7390000000005</v>
      </c>
      <c r="J5" s="4">
        <v>61791</v>
      </c>
      <c r="K5" s="8">
        <f t="shared" si="2"/>
        <v>46.9893536121673</v>
      </c>
      <c r="L5" s="4"/>
      <c r="M5" s="4"/>
      <c r="N5" s="37">
        <v>0.086</v>
      </c>
      <c r="O5" s="37">
        <f t="shared" si="3"/>
        <v>5314.026</v>
      </c>
      <c r="P5" s="38">
        <f t="shared" si="4"/>
        <v>13197.765</v>
      </c>
    </row>
    <row r="6" spans="1:16" ht="15">
      <c r="A6" s="31" t="s">
        <v>190</v>
      </c>
      <c r="B6" s="17" t="s">
        <v>477</v>
      </c>
      <c r="C6" s="22">
        <v>9400</v>
      </c>
      <c r="D6" s="17" t="s">
        <v>237</v>
      </c>
      <c r="E6" s="44">
        <v>319</v>
      </c>
      <c r="F6" s="4">
        <v>25568</v>
      </c>
      <c r="G6" s="8">
        <f t="shared" si="0"/>
        <v>80.15047021943573</v>
      </c>
      <c r="H6" s="35">
        <v>0.447</v>
      </c>
      <c r="I6" s="8">
        <f t="shared" si="1"/>
        <v>11428.896</v>
      </c>
      <c r="J6" s="4">
        <v>64199</v>
      </c>
      <c r="K6" s="8">
        <f t="shared" si="2"/>
        <v>201.25078369905955</v>
      </c>
      <c r="N6" s="37">
        <v>0.086</v>
      </c>
      <c r="O6" s="37">
        <f t="shared" si="3"/>
        <v>5521.114</v>
      </c>
      <c r="P6" s="38">
        <f t="shared" si="4"/>
        <v>16950.010000000002</v>
      </c>
    </row>
    <row r="7" spans="1:16" ht="15" customHeight="1">
      <c r="A7" s="31" t="s">
        <v>216</v>
      </c>
      <c r="B7" s="17" t="s">
        <v>479</v>
      </c>
      <c r="C7" s="22">
        <v>9400</v>
      </c>
      <c r="D7" s="17" t="s">
        <v>237</v>
      </c>
      <c r="E7" s="22">
        <v>2052</v>
      </c>
      <c r="F7" s="4">
        <v>109319</v>
      </c>
      <c r="G7" s="8">
        <f t="shared" si="0"/>
        <v>53.27436647173489</v>
      </c>
      <c r="H7" s="35">
        <v>0.447</v>
      </c>
      <c r="I7" s="8">
        <f t="shared" si="1"/>
        <v>48865.593</v>
      </c>
      <c r="J7" s="4">
        <v>201928</v>
      </c>
      <c r="K7" s="8">
        <f t="shared" si="2"/>
        <v>98.40545808966861</v>
      </c>
      <c r="N7" s="37">
        <v>0.086</v>
      </c>
      <c r="O7" s="37">
        <f t="shared" si="3"/>
        <v>17365.807999999997</v>
      </c>
      <c r="P7" s="38">
        <f t="shared" si="4"/>
        <v>66231.401</v>
      </c>
    </row>
    <row r="8" spans="1:16" ht="15">
      <c r="A8" s="31" t="s">
        <v>223</v>
      </c>
      <c r="B8" s="17" t="s">
        <v>460</v>
      </c>
      <c r="C8" s="22">
        <v>9400</v>
      </c>
      <c r="D8" s="17" t="s">
        <v>237</v>
      </c>
      <c r="E8" s="29">
        <v>687</v>
      </c>
      <c r="F8" s="4">
        <v>8623</v>
      </c>
      <c r="G8" s="8">
        <f t="shared" si="0"/>
        <v>12.551673944687046</v>
      </c>
      <c r="H8" s="35">
        <v>0.447</v>
      </c>
      <c r="I8" s="8">
        <f t="shared" si="1"/>
        <v>3854.481</v>
      </c>
      <c r="J8" s="4">
        <v>11585</v>
      </c>
      <c r="K8" s="8">
        <f t="shared" si="2"/>
        <v>16.863173216885006</v>
      </c>
      <c r="N8" s="37">
        <v>0.086</v>
      </c>
      <c r="O8" s="37">
        <f t="shared" si="3"/>
        <v>996.31</v>
      </c>
      <c r="P8" s="38">
        <f t="shared" si="4"/>
        <v>4850.791</v>
      </c>
    </row>
    <row r="9" spans="1:16" ht="15">
      <c r="A9" s="33" t="s">
        <v>467</v>
      </c>
      <c r="B9" s="17" t="s">
        <v>468</v>
      </c>
      <c r="C9" s="22">
        <v>9400</v>
      </c>
      <c r="D9" s="17" t="s">
        <v>237</v>
      </c>
      <c r="E9" s="22">
        <v>700</v>
      </c>
      <c r="F9" s="4">
        <v>43886</v>
      </c>
      <c r="G9" s="8" t="e">
        <f>#REF!/E9</f>
        <v>#REF!</v>
      </c>
      <c r="H9" s="35">
        <v>0.447</v>
      </c>
      <c r="I9" s="8">
        <f t="shared" si="1"/>
        <v>19617.042</v>
      </c>
      <c r="J9" s="4">
        <v>78131</v>
      </c>
      <c r="K9" s="8">
        <f t="shared" si="2"/>
        <v>111.61571428571429</v>
      </c>
      <c r="N9" s="37">
        <v>0.086</v>
      </c>
      <c r="O9" s="37">
        <f t="shared" si="3"/>
        <v>6719.266</v>
      </c>
      <c r="P9" s="38">
        <f t="shared" si="4"/>
        <v>26336.308</v>
      </c>
    </row>
    <row r="10" spans="1:16" ht="15">
      <c r="A10" s="31" t="s">
        <v>166</v>
      </c>
      <c r="B10" s="17" t="s">
        <v>471</v>
      </c>
      <c r="C10" s="22">
        <v>9400</v>
      </c>
      <c r="D10" s="17" t="s">
        <v>237</v>
      </c>
      <c r="E10" s="29">
        <v>6871</v>
      </c>
      <c r="F10" s="4">
        <v>214077</v>
      </c>
      <c r="G10" s="8">
        <f aca="true" t="shared" si="5" ref="G10:G17">F10/E10</f>
        <v>31.156600203754913</v>
      </c>
      <c r="H10" s="35">
        <v>0.447</v>
      </c>
      <c r="I10" s="8">
        <f t="shared" si="1"/>
        <v>95692.41900000001</v>
      </c>
      <c r="J10" s="4">
        <v>675143</v>
      </c>
      <c r="K10" s="8">
        <f t="shared" si="2"/>
        <v>98.25978751273468</v>
      </c>
      <c r="L10" s="4"/>
      <c r="M10" s="4"/>
      <c r="N10" s="37">
        <v>0.086</v>
      </c>
      <c r="O10" s="37">
        <f t="shared" si="3"/>
        <v>58062.297999999995</v>
      </c>
      <c r="P10" s="38">
        <f t="shared" si="4"/>
        <v>153754.717</v>
      </c>
    </row>
    <row r="11" spans="1:16" ht="15">
      <c r="A11" s="31" t="s">
        <v>450</v>
      </c>
      <c r="B11" s="17" t="s">
        <v>448</v>
      </c>
      <c r="C11" s="22">
        <v>9280</v>
      </c>
      <c r="D11" s="17" t="s">
        <v>365</v>
      </c>
      <c r="E11" s="22">
        <v>2269</v>
      </c>
      <c r="F11" s="4"/>
      <c r="G11" s="8">
        <f t="shared" si="5"/>
        <v>0</v>
      </c>
      <c r="H11" s="35">
        <v>0.447</v>
      </c>
      <c r="I11" s="8">
        <f t="shared" si="1"/>
        <v>0</v>
      </c>
      <c r="J11" s="4">
        <v>219601</v>
      </c>
      <c r="K11" s="8">
        <f aca="true" t="shared" si="6" ref="K11:K19">J11/E11</f>
        <v>96.78316438959894</v>
      </c>
      <c r="L11" s="4"/>
      <c r="M11" s="4"/>
      <c r="N11" s="37">
        <v>0.086</v>
      </c>
      <c r="O11" s="37">
        <f t="shared" si="3"/>
        <v>18885.685999999998</v>
      </c>
      <c r="P11" s="38">
        <f t="shared" si="4"/>
        <v>18885.685999999998</v>
      </c>
    </row>
    <row r="12" spans="1:16" ht="15">
      <c r="A12" s="31" t="s">
        <v>217</v>
      </c>
      <c r="B12" s="17" t="s">
        <v>238</v>
      </c>
      <c r="C12" s="22">
        <v>9230</v>
      </c>
      <c r="D12" s="17" t="s">
        <v>239</v>
      </c>
      <c r="E12" s="44">
        <v>750</v>
      </c>
      <c r="F12" s="4">
        <v>18238</v>
      </c>
      <c r="G12" s="8">
        <f t="shared" si="5"/>
        <v>24.317333333333334</v>
      </c>
      <c r="H12" s="35">
        <v>0.447</v>
      </c>
      <c r="I12" s="8">
        <f t="shared" si="1"/>
        <v>8152.386</v>
      </c>
      <c r="J12" s="4">
        <v>70692</v>
      </c>
      <c r="K12" s="8">
        <f t="shared" si="6"/>
        <v>94.256</v>
      </c>
      <c r="N12" s="37">
        <v>0.086</v>
      </c>
      <c r="O12" s="37">
        <f t="shared" si="3"/>
        <v>6079.512</v>
      </c>
      <c r="P12" s="38">
        <f t="shared" si="4"/>
        <v>14231.898000000001</v>
      </c>
    </row>
    <row r="13" spans="1:16" ht="15">
      <c r="A13" s="31" t="s">
        <v>164</v>
      </c>
      <c r="B13" s="17" t="s">
        <v>469</v>
      </c>
      <c r="C13" s="22">
        <v>9230</v>
      </c>
      <c r="D13" s="17" t="s">
        <v>239</v>
      </c>
      <c r="E13" s="29">
        <v>897</v>
      </c>
      <c r="F13" s="4">
        <v>8787</v>
      </c>
      <c r="G13" s="8">
        <f t="shared" si="5"/>
        <v>9.79598662207358</v>
      </c>
      <c r="H13" s="35">
        <v>0.447</v>
      </c>
      <c r="I13" s="8">
        <f t="shared" si="1"/>
        <v>3927.789</v>
      </c>
      <c r="J13" s="4">
        <v>35247.1</v>
      </c>
      <c r="K13" s="8">
        <f t="shared" si="6"/>
        <v>39.29442586399108</v>
      </c>
      <c r="L13" s="4"/>
      <c r="M13" s="4"/>
      <c r="N13" s="37">
        <v>0.086</v>
      </c>
      <c r="O13" s="37">
        <f t="shared" si="3"/>
        <v>3031.2506</v>
      </c>
      <c r="P13" s="38">
        <f t="shared" si="4"/>
        <v>6959.0396</v>
      </c>
    </row>
    <row r="14" spans="1:16" ht="15">
      <c r="A14" s="33" t="s">
        <v>171</v>
      </c>
      <c r="B14" s="17" t="s">
        <v>457</v>
      </c>
      <c r="C14" s="22">
        <v>9380</v>
      </c>
      <c r="D14" s="17" t="s">
        <v>281</v>
      </c>
      <c r="E14" s="22">
        <v>912</v>
      </c>
      <c r="F14" s="4">
        <v>399846</v>
      </c>
      <c r="G14" s="8">
        <f t="shared" si="5"/>
        <v>438.42763157894734</v>
      </c>
      <c r="H14" s="35">
        <v>0.447</v>
      </c>
      <c r="I14" s="8">
        <f t="shared" si="1"/>
        <v>178731.162</v>
      </c>
      <c r="J14" s="4">
        <v>99545</v>
      </c>
      <c r="K14" s="8">
        <f t="shared" si="6"/>
        <v>109.15021929824562</v>
      </c>
      <c r="L14" s="4"/>
      <c r="M14" s="4"/>
      <c r="N14" s="37">
        <v>0.086</v>
      </c>
      <c r="O14" s="37">
        <f t="shared" si="3"/>
        <v>8560.869999999999</v>
      </c>
      <c r="P14" s="38">
        <f t="shared" si="4"/>
        <v>187292.032</v>
      </c>
    </row>
    <row r="15" spans="1:16" ht="15">
      <c r="A15" s="33" t="s">
        <v>436</v>
      </c>
      <c r="B15" s="17" t="s">
        <v>437</v>
      </c>
      <c r="C15" s="22">
        <v>9310</v>
      </c>
      <c r="D15" s="17" t="s">
        <v>233</v>
      </c>
      <c r="E15" s="22">
        <v>2050</v>
      </c>
      <c r="F15" s="4">
        <v>80520</v>
      </c>
      <c r="G15" s="8">
        <f t="shared" si="5"/>
        <v>39.27804878048781</v>
      </c>
      <c r="H15" s="35">
        <v>0.447</v>
      </c>
      <c r="I15" s="8">
        <f t="shared" si="1"/>
        <v>35992.44</v>
      </c>
      <c r="J15" s="4"/>
      <c r="K15" s="8">
        <f t="shared" si="6"/>
        <v>0</v>
      </c>
      <c r="L15" s="4"/>
      <c r="M15" s="4"/>
      <c r="N15" s="37">
        <v>0.086</v>
      </c>
      <c r="O15" s="37">
        <f t="shared" si="3"/>
        <v>0</v>
      </c>
      <c r="P15" s="38">
        <f t="shared" si="4"/>
        <v>35992.44</v>
      </c>
    </row>
    <row r="16" spans="1:16" ht="15" customHeight="1">
      <c r="A16" s="43" t="s">
        <v>160</v>
      </c>
      <c r="B16" s="17" t="s">
        <v>433</v>
      </c>
      <c r="C16" s="22">
        <v>9000</v>
      </c>
      <c r="D16" s="17" t="s">
        <v>245</v>
      </c>
      <c r="E16" s="4">
        <v>584</v>
      </c>
      <c r="F16" s="4">
        <v>14778</v>
      </c>
      <c r="G16" s="8">
        <f t="shared" si="5"/>
        <v>25.304794520547944</v>
      </c>
      <c r="H16" s="35">
        <v>0.447</v>
      </c>
      <c r="I16" s="8">
        <f aca="true" t="shared" si="7" ref="I16:I29">F16*H16</f>
        <v>6605.7660000000005</v>
      </c>
      <c r="J16" s="4">
        <v>94342</v>
      </c>
      <c r="K16" s="8">
        <f t="shared" si="6"/>
        <v>161.5445205479452</v>
      </c>
      <c r="L16" s="4"/>
      <c r="M16" s="4"/>
      <c r="N16" s="37">
        <v>0.086</v>
      </c>
      <c r="O16" s="37">
        <f t="shared" si="3"/>
        <v>8113.411999999999</v>
      </c>
      <c r="P16" s="38">
        <f t="shared" si="4"/>
        <v>14719.178</v>
      </c>
    </row>
    <row r="17" spans="1:16" ht="15" customHeight="1">
      <c r="A17" s="32" t="s">
        <v>434</v>
      </c>
      <c r="B17" s="17" t="s">
        <v>435</v>
      </c>
      <c r="C17" s="22">
        <v>9000</v>
      </c>
      <c r="D17" s="17" t="s">
        <v>245</v>
      </c>
      <c r="E17" s="25">
        <v>1646</v>
      </c>
      <c r="F17" s="4">
        <v>73716</v>
      </c>
      <c r="G17" s="8">
        <f t="shared" si="5"/>
        <v>44.784933171324425</v>
      </c>
      <c r="H17" s="35">
        <v>0.447</v>
      </c>
      <c r="I17" s="8">
        <f t="shared" si="7"/>
        <v>32951.052</v>
      </c>
      <c r="J17" s="4">
        <v>128656</v>
      </c>
      <c r="K17" s="8">
        <f t="shared" si="6"/>
        <v>78.16281895504252</v>
      </c>
      <c r="L17" s="4"/>
      <c r="M17" s="4"/>
      <c r="N17" s="37">
        <v>0.086</v>
      </c>
      <c r="O17" s="37">
        <f t="shared" si="3"/>
        <v>11064.416</v>
      </c>
      <c r="P17" s="38">
        <f t="shared" si="4"/>
        <v>44015.468</v>
      </c>
    </row>
    <row r="18" spans="1:16" ht="15">
      <c r="A18" s="32" t="s">
        <v>440</v>
      </c>
      <c r="B18" s="17" t="s">
        <v>441</v>
      </c>
      <c r="C18" s="22">
        <v>9000</v>
      </c>
      <c r="D18" s="17" t="s">
        <v>245</v>
      </c>
      <c r="E18" s="25">
        <v>1023</v>
      </c>
      <c r="F18" s="4">
        <v>26308</v>
      </c>
      <c r="G18" s="8">
        <f aca="true" t="shared" si="8" ref="G18:G39">F18/E18</f>
        <v>25.716520039100683</v>
      </c>
      <c r="H18" s="35">
        <v>0.447</v>
      </c>
      <c r="I18" s="8">
        <f t="shared" si="7"/>
        <v>11759.676</v>
      </c>
      <c r="J18" s="4">
        <v>105221</v>
      </c>
      <c r="K18" s="8">
        <f t="shared" si="6"/>
        <v>102.8553274682307</v>
      </c>
      <c r="L18" s="4"/>
      <c r="M18" s="4"/>
      <c r="N18" s="37">
        <v>0.086</v>
      </c>
      <c r="O18" s="37">
        <f t="shared" si="3"/>
        <v>9049.006</v>
      </c>
      <c r="P18" s="38">
        <f t="shared" si="4"/>
        <v>20808.682</v>
      </c>
    </row>
    <row r="19" spans="1:16" ht="15">
      <c r="A19" s="34" t="s">
        <v>186</v>
      </c>
      <c r="B19" s="17" t="s">
        <v>442</v>
      </c>
      <c r="C19" s="22">
        <v>9000</v>
      </c>
      <c r="D19" s="17" t="s">
        <v>245</v>
      </c>
      <c r="E19" s="4">
        <v>1067</v>
      </c>
      <c r="F19" s="4">
        <v>5626</v>
      </c>
      <c r="G19" s="8">
        <f t="shared" si="8"/>
        <v>5.2727272727272725</v>
      </c>
      <c r="H19" s="35">
        <v>0.447</v>
      </c>
      <c r="I19" s="8">
        <f t="shared" si="7"/>
        <v>2514.822</v>
      </c>
      <c r="J19" s="4">
        <v>156305</v>
      </c>
      <c r="K19" s="8">
        <f t="shared" si="6"/>
        <v>146.49015932521087</v>
      </c>
      <c r="N19" s="37">
        <v>0.086</v>
      </c>
      <c r="O19" s="37">
        <f t="shared" si="3"/>
        <v>13442.23</v>
      </c>
      <c r="P19" s="38">
        <f t="shared" si="4"/>
        <v>15957.052</v>
      </c>
    </row>
    <row r="20" spans="1:16" ht="15">
      <c r="A20" s="32" t="s">
        <v>443</v>
      </c>
      <c r="B20" s="17" t="s">
        <v>444</v>
      </c>
      <c r="C20" s="22">
        <v>9000</v>
      </c>
      <c r="D20" s="17" t="s">
        <v>245</v>
      </c>
      <c r="E20" s="25">
        <v>414</v>
      </c>
      <c r="F20" s="4">
        <v>20424</v>
      </c>
      <c r="G20" s="8">
        <f t="shared" si="8"/>
        <v>49.333333333333336</v>
      </c>
      <c r="H20" s="35">
        <v>0.447</v>
      </c>
      <c r="I20" s="8">
        <f t="shared" si="7"/>
        <v>9129.528</v>
      </c>
      <c r="J20" s="4">
        <v>48805</v>
      </c>
      <c r="K20" s="8">
        <f aca="true" t="shared" si="9" ref="K20:K39">J20/E20</f>
        <v>117.88647342995169</v>
      </c>
      <c r="L20" s="4"/>
      <c r="M20" s="4"/>
      <c r="N20" s="37">
        <v>0.086</v>
      </c>
      <c r="O20" s="37">
        <f t="shared" si="3"/>
        <v>4197.23</v>
      </c>
      <c r="P20" s="38">
        <f t="shared" si="4"/>
        <v>13326.758</v>
      </c>
    </row>
    <row r="21" spans="1:16" ht="15">
      <c r="A21" s="32" t="s">
        <v>187</v>
      </c>
      <c r="B21" s="17" t="s">
        <v>447</v>
      </c>
      <c r="C21" s="22">
        <v>9000</v>
      </c>
      <c r="D21" s="17" t="s">
        <v>245</v>
      </c>
      <c r="E21" s="25">
        <v>382</v>
      </c>
      <c r="F21" s="4">
        <v>3309</v>
      </c>
      <c r="G21" s="8">
        <f t="shared" si="8"/>
        <v>8.662303664921465</v>
      </c>
      <c r="H21" s="35">
        <v>0.447</v>
      </c>
      <c r="I21" s="8">
        <f t="shared" si="7"/>
        <v>1479.123</v>
      </c>
      <c r="J21" s="4">
        <v>64070</v>
      </c>
      <c r="K21" s="8">
        <f t="shared" si="9"/>
        <v>167.72251308900525</v>
      </c>
      <c r="L21" s="4"/>
      <c r="M21" s="4"/>
      <c r="N21" s="37">
        <v>0.086</v>
      </c>
      <c r="O21" s="37">
        <f t="shared" si="3"/>
        <v>5510.0199999999995</v>
      </c>
      <c r="P21" s="38">
        <f t="shared" si="4"/>
        <v>6989.143</v>
      </c>
    </row>
    <row r="22" spans="1:16" ht="15">
      <c r="A22" s="34" t="s">
        <v>162</v>
      </c>
      <c r="B22" s="17" t="s">
        <v>449</v>
      </c>
      <c r="C22" s="22">
        <v>9000</v>
      </c>
      <c r="D22" s="17" t="s">
        <v>245</v>
      </c>
      <c r="E22" s="4">
        <v>4361</v>
      </c>
      <c r="F22" s="4">
        <v>220662</v>
      </c>
      <c r="G22" s="8">
        <f t="shared" si="8"/>
        <v>50.59894519605595</v>
      </c>
      <c r="H22" s="35">
        <v>0.447</v>
      </c>
      <c r="I22" s="8">
        <f t="shared" si="7"/>
        <v>98635.914</v>
      </c>
      <c r="J22" s="4">
        <v>530921</v>
      </c>
      <c r="K22" s="8">
        <f t="shared" si="9"/>
        <v>121.74294886493924</v>
      </c>
      <c r="L22" s="4"/>
      <c r="M22" s="4"/>
      <c r="N22" s="37">
        <v>0.086</v>
      </c>
      <c r="O22" s="37">
        <f t="shared" si="3"/>
        <v>45659.206</v>
      </c>
      <c r="P22" s="38">
        <f t="shared" si="4"/>
        <v>144295.12</v>
      </c>
    </row>
    <row r="23" spans="1:16" ht="15">
      <c r="A23" s="34" t="s">
        <v>188</v>
      </c>
      <c r="B23" s="17" t="s">
        <v>453</v>
      </c>
      <c r="C23" s="22">
        <v>9000</v>
      </c>
      <c r="D23" s="17" t="s">
        <v>245</v>
      </c>
      <c r="E23" s="44">
        <v>1861</v>
      </c>
      <c r="F23" s="5">
        <v>25737</v>
      </c>
      <c r="G23" s="8">
        <f t="shared" si="8"/>
        <v>13.829661472326706</v>
      </c>
      <c r="H23" s="35">
        <v>0.447</v>
      </c>
      <c r="I23" s="8">
        <f t="shared" si="7"/>
        <v>11504.439</v>
      </c>
      <c r="J23" s="5"/>
      <c r="K23" s="8">
        <f t="shared" si="9"/>
        <v>0</v>
      </c>
      <c r="L23" s="4"/>
      <c r="M23" s="4"/>
      <c r="N23" s="37">
        <v>0.086</v>
      </c>
      <c r="O23" s="37">
        <f t="shared" si="3"/>
        <v>0</v>
      </c>
      <c r="P23" s="38">
        <f t="shared" si="4"/>
        <v>11504.439</v>
      </c>
    </row>
    <row r="24" spans="1:16" ht="15" customHeight="1">
      <c r="A24" s="34" t="s">
        <v>189</v>
      </c>
      <c r="B24" s="17" t="s">
        <v>454</v>
      </c>
      <c r="C24" s="22">
        <v>9000</v>
      </c>
      <c r="D24" s="17" t="s">
        <v>245</v>
      </c>
      <c r="E24" s="5">
        <v>1486</v>
      </c>
      <c r="F24" s="4">
        <v>15827</v>
      </c>
      <c r="G24" s="8">
        <f t="shared" si="8"/>
        <v>10.650740242261104</v>
      </c>
      <c r="H24" s="35">
        <v>0.447</v>
      </c>
      <c r="I24" s="8">
        <f t="shared" si="7"/>
        <v>7074.669</v>
      </c>
      <c r="K24" s="8">
        <f t="shared" si="9"/>
        <v>0</v>
      </c>
      <c r="N24" s="37">
        <v>0.086</v>
      </c>
      <c r="O24" s="37">
        <f t="shared" si="3"/>
        <v>0</v>
      </c>
      <c r="P24" s="38">
        <f t="shared" si="4"/>
        <v>7074.669</v>
      </c>
    </row>
    <row r="25" spans="1:16" ht="15">
      <c r="A25" s="32" t="s">
        <v>458</v>
      </c>
      <c r="B25" s="17" t="s">
        <v>459</v>
      </c>
      <c r="C25" s="22">
        <v>9000</v>
      </c>
      <c r="D25" s="17" t="s">
        <v>245</v>
      </c>
      <c r="E25" s="25">
        <v>464</v>
      </c>
      <c r="F25" s="4">
        <v>29010</v>
      </c>
      <c r="G25" s="8">
        <f t="shared" si="8"/>
        <v>62.52155172413793</v>
      </c>
      <c r="H25" s="35">
        <v>0.447</v>
      </c>
      <c r="I25" s="8">
        <f t="shared" si="7"/>
        <v>12967.47</v>
      </c>
      <c r="J25" s="4">
        <v>53277</v>
      </c>
      <c r="K25" s="8">
        <f t="shared" si="9"/>
        <v>114.82112068965517</v>
      </c>
      <c r="N25" s="37">
        <v>0.086</v>
      </c>
      <c r="O25" s="37">
        <f t="shared" si="3"/>
        <v>4581.821999999999</v>
      </c>
      <c r="P25" s="38">
        <f t="shared" si="4"/>
        <v>17549.291999999998</v>
      </c>
    </row>
    <row r="26" spans="1:16" ht="15">
      <c r="A26" s="34" t="s">
        <v>185</v>
      </c>
      <c r="B26" s="17" t="s">
        <v>476</v>
      </c>
      <c r="C26" s="22">
        <v>9000</v>
      </c>
      <c r="D26" s="17" t="s">
        <v>245</v>
      </c>
      <c r="E26" s="4">
        <v>11910</v>
      </c>
      <c r="F26" s="4">
        <v>833375</v>
      </c>
      <c r="G26" s="8">
        <f t="shared" si="8"/>
        <v>69.97271200671705</v>
      </c>
      <c r="H26" s="35">
        <v>0.447</v>
      </c>
      <c r="I26" s="8">
        <f t="shared" si="7"/>
        <v>372518.625</v>
      </c>
      <c r="J26" s="4">
        <v>689118</v>
      </c>
      <c r="K26" s="8">
        <f t="shared" si="9"/>
        <v>57.86045340050378</v>
      </c>
      <c r="N26" s="37">
        <v>0.086</v>
      </c>
      <c r="O26" s="37">
        <f t="shared" si="3"/>
        <v>59264.147999999994</v>
      </c>
      <c r="P26" s="38">
        <f t="shared" si="4"/>
        <v>431782.773</v>
      </c>
    </row>
    <row r="27" spans="1:16" ht="15">
      <c r="A27" s="34" t="s">
        <v>191</v>
      </c>
      <c r="B27" s="17" t="s">
        <v>478</v>
      </c>
      <c r="C27" s="22">
        <v>9000</v>
      </c>
      <c r="D27" s="17" t="s">
        <v>245</v>
      </c>
      <c r="E27" s="5">
        <v>567</v>
      </c>
      <c r="F27" s="4">
        <v>17974</v>
      </c>
      <c r="G27" s="8">
        <f t="shared" si="8"/>
        <v>31.700176366843035</v>
      </c>
      <c r="H27" s="35">
        <v>0.447</v>
      </c>
      <c r="I27" s="8">
        <f t="shared" si="7"/>
        <v>8034.378</v>
      </c>
      <c r="J27" s="4">
        <v>91590</v>
      </c>
      <c r="K27" s="8">
        <f t="shared" si="9"/>
        <v>161.53439153439155</v>
      </c>
      <c r="L27" s="4"/>
      <c r="M27" s="4"/>
      <c r="N27" s="37">
        <v>0.086</v>
      </c>
      <c r="O27" s="37">
        <f t="shared" si="3"/>
        <v>7876.74</v>
      </c>
      <c r="P27" s="38">
        <f t="shared" si="4"/>
        <v>15911.117999999999</v>
      </c>
    </row>
    <row r="28" spans="1:16" ht="15">
      <c r="A28" s="31" t="s">
        <v>227</v>
      </c>
      <c r="B28" s="17" t="s">
        <v>461</v>
      </c>
      <c r="C28" s="22">
        <v>9000</v>
      </c>
      <c r="D28" s="17" t="s">
        <v>245</v>
      </c>
      <c r="E28" s="29">
        <v>920</v>
      </c>
      <c r="F28" s="4">
        <v>269379</v>
      </c>
      <c r="G28" s="8">
        <f t="shared" si="8"/>
        <v>292.80326086956524</v>
      </c>
      <c r="H28" s="35">
        <v>0.447</v>
      </c>
      <c r="I28" s="8">
        <f t="shared" si="7"/>
        <v>120412.413</v>
      </c>
      <c r="J28" s="4">
        <v>555560</v>
      </c>
      <c r="K28" s="8">
        <f t="shared" si="9"/>
        <v>603.8695652173913</v>
      </c>
      <c r="N28" s="37">
        <v>0.086</v>
      </c>
      <c r="O28" s="37">
        <f t="shared" si="3"/>
        <v>47778.159999999996</v>
      </c>
      <c r="P28" s="38">
        <f t="shared" si="4"/>
        <v>168190.573</v>
      </c>
    </row>
    <row r="29" spans="1:16" ht="15">
      <c r="A29" s="31" t="s">
        <v>222</v>
      </c>
      <c r="B29" s="17" t="s">
        <v>462</v>
      </c>
      <c r="C29" s="22">
        <v>9000</v>
      </c>
      <c r="D29" s="17" t="s">
        <v>245</v>
      </c>
      <c r="E29" s="44">
        <v>984</v>
      </c>
      <c r="F29" s="4">
        <v>29323</v>
      </c>
      <c r="G29" s="8">
        <f t="shared" si="8"/>
        <v>29.79979674796748</v>
      </c>
      <c r="H29" s="35">
        <v>0.447</v>
      </c>
      <c r="I29" s="8">
        <f t="shared" si="7"/>
        <v>13107.381</v>
      </c>
      <c r="J29" s="4">
        <v>104834</v>
      </c>
      <c r="K29" s="8">
        <f t="shared" si="9"/>
        <v>106.53861788617886</v>
      </c>
      <c r="N29" s="37">
        <v>0.086</v>
      </c>
      <c r="O29" s="37">
        <f t="shared" si="3"/>
        <v>9015.724</v>
      </c>
      <c r="P29" s="38">
        <f t="shared" si="4"/>
        <v>22123.105</v>
      </c>
    </row>
    <row r="30" spans="1:16" ht="15" customHeight="1">
      <c r="A30" s="33" t="s">
        <v>463</v>
      </c>
      <c r="B30" s="17" t="s">
        <v>464</v>
      </c>
      <c r="C30" s="22">
        <v>9000</v>
      </c>
      <c r="D30" s="17" t="s">
        <v>245</v>
      </c>
      <c r="E30" s="26">
        <v>780</v>
      </c>
      <c r="F30" s="4">
        <v>27833</v>
      </c>
      <c r="G30" s="8">
        <f t="shared" si="8"/>
        <v>35.68333333333333</v>
      </c>
      <c r="H30" s="35">
        <v>0.447</v>
      </c>
      <c r="I30" s="8">
        <f aca="true" t="shared" si="10" ref="I30:I38">F30*H30</f>
        <v>12441.351</v>
      </c>
      <c r="J30" s="4">
        <v>152822</v>
      </c>
      <c r="K30" s="8">
        <f t="shared" si="9"/>
        <v>195.92564102564103</v>
      </c>
      <c r="N30" s="37">
        <v>0.086</v>
      </c>
      <c r="O30" s="37">
        <f aca="true" t="shared" si="11" ref="O30:O38">N30*J30</f>
        <v>13142.692</v>
      </c>
      <c r="P30" s="38">
        <f aca="true" t="shared" si="12" ref="P30:P38">I30+O30</f>
        <v>25584.042999999998</v>
      </c>
    </row>
    <row r="31" spans="1:16" ht="15">
      <c r="A31" s="31" t="s">
        <v>163</v>
      </c>
      <c r="B31" s="17" t="s">
        <v>465</v>
      </c>
      <c r="C31" s="22">
        <v>9000</v>
      </c>
      <c r="D31" s="17" t="s">
        <v>245</v>
      </c>
      <c r="E31" s="29">
        <v>1322</v>
      </c>
      <c r="F31" s="4">
        <v>45968</v>
      </c>
      <c r="G31" s="8">
        <f t="shared" si="8"/>
        <v>34.771558245083206</v>
      </c>
      <c r="H31" s="35">
        <v>0.447</v>
      </c>
      <c r="I31" s="8">
        <f t="shared" si="10"/>
        <v>20547.696</v>
      </c>
      <c r="J31" s="4">
        <v>125775</v>
      </c>
      <c r="K31" s="8">
        <f t="shared" si="9"/>
        <v>95.13993948562783</v>
      </c>
      <c r="L31" s="4"/>
      <c r="M31" s="4"/>
      <c r="N31" s="37">
        <v>0.086</v>
      </c>
      <c r="O31" s="37">
        <f t="shared" si="11"/>
        <v>10816.65</v>
      </c>
      <c r="P31" s="38">
        <f t="shared" si="12"/>
        <v>31364.345999999998</v>
      </c>
    </row>
    <row r="32" spans="1:16" ht="15" customHeight="1">
      <c r="A32" s="31" t="s">
        <v>172</v>
      </c>
      <c r="B32" s="17" t="s">
        <v>466</v>
      </c>
      <c r="C32" s="22">
        <v>9000</v>
      </c>
      <c r="D32" s="17" t="s">
        <v>245</v>
      </c>
      <c r="E32" s="29">
        <v>1938</v>
      </c>
      <c r="F32" s="4"/>
      <c r="G32" s="8">
        <f t="shared" si="8"/>
        <v>0</v>
      </c>
      <c r="H32" s="35">
        <v>0.447</v>
      </c>
      <c r="I32" s="8">
        <f t="shared" si="10"/>
        <v>0</v>
      </c>
      <c r="J32" s="4">
        <v>165765</v>
      </c>
      <c r="K32" s="8">
        <f t="shared" si="9"/>
        <v>85.53405572755418</v>
      </c>
      <c r="L32" s="4"/>
      <c r="M32" s="4"/>
      <c r="N32" s="37">
        <v>0.086</v>
      </c>
      <c r="O32" s="37">
        <f t="shared" si="11"/>
        <v>14255.789999999999</v>
      </c>
      <c r="P32" s="38">
        <f t="shared" si="12"/>
        <v>14255.789999999999</v>
      </c>
    </row>
    <row r="33" spans="1:16" ht="15">
      <c r="A33" s="31" t="s">
        <v>165</v>
      </c>
      <c r="B33" s="17" t="s">
        <v>470</v>
      </c>
      <c r="C33" s="22">
        <v>9000</v>
      </c>
      <c r="D33" s="17" t="s">
        <v>245</v>
      </c>
      <c r="E33" s="29">
        <v>5527</v>
      </c>
      <c r="F33" s="4">
        <v>298157</v>
      </c>
      <c r="G33" s="8">
        <f t="shared" si="8"/>
        <v>53.94554007599059</v>
      </c>
      <c r="H33" s="35">
        <v>0.447</v>
      </c>
      <c r="I33" s="8">
        <f t="shared" si="10"/>
        <v>133276.179</v>
      </c>
      <c r="J33" s="4">
        <v>699567</v>
      </c>
      <c r="K33" s="8">
        <f t="shared" si="9"/>
        <v>126.57264338700922</v>
      </c>
      <c r="L33" s="4"/>
      <c r="M33" s="4"/>
      <c r="N33" s="37">
        <v>0.086</v>
      </c>
      <c r="O33" s="37">
        <f t="shared" si="11"/>
        <v>60162.761999999995</v>
      </c>
      <c r="P33" s="38">
        <f t="shared" si="12"/>
        <v>193438.941</v>
      </c>
    </row>
    <row r="34" spans="1:16" ht="15">
      <c r="A34" s="31" t="s">
        <v>167</v>
      </c>
      <c r="B34" s="17" t="s">
        <v>472</v>
      </c>
      <c r="C34" s="22">
        <v>9000</v>
      </c>
      <c r="D34" s="17" t="s">
        <v>245</v>
      </c>
      <c r="E34" s="29">
        <v>4089</v>
      </c>
      <c r="F34" s="4">
        <v>176550</v>
      </c>
      <c r="G34" s="8">
        <f t="shared" si="8"/>
        <v>43.17681584739545</v>
      </c>
      <c r="H34" s="35">
        <v>0.447</v>
      </c>
      <c r="I34" s="8">
        <f t="shared" si="10"/>
        <v>78917.85</v>
      </c>
      <c r="J34" s="4">
        <v>283112</v>
      </c>
      <c r="K34" s="8">
        <f t="shared" si="9"/>
        <v>69.23746637319638</v>
      </c>
      <c r="L34" s="4"/>
      <c r="M34" s="4"/>
      <c r="N34" s="37">
        <v>0.086</v>
      </c>
      <c r="O34" s="37">
        <f t="shared" si="11"/>
        <v>24347.631999999998</v>
      </c>
      <c r="P34" s="38">
        <f t="shared" si="12"/>
        <v>103265.482</v>
      </c>
    </row>
    <row r="35" spans="1:16" ht="15">
      <c r="A35" s="31" t="s">
        <v>168</v>
      </c>
      <c r="B35" s="17" t="s">
        <v>474</v>
      </c>
      <c r="C35" s="22">
        <v>9000</v>
      </c>
      <c r="D35" s="17" t="s">
        <v>245</v>
      </c>
      <c r="E35" s="29">
        <v>27360</v>
      </c>
      <c r="F35" s="4">
        <v>1754372</v>
      </c>
      <c r="G35" s="8">
        <f t="shared" si="8"/>
        <v>64.121783625731</v>
      </c>
      <c r="H35" s="35">
        <v>0.447</v>
      </c>
      <c r="I35" s="8">
        <f t="shared" si="10"/>
        <v>784204.284</v>
      </c>
      <c r="J35" s="4">
        <v>2910455</v>
      </c>
      <c r="K35" s="8">
        <f t="shared" si="9"/>
        <v>106.37627923976608</v>
      </c>
      <c r="L35" s="4"/>
      <c r="M35" s="4"/>
      <c r="N35" s="37">
        <v>0.086</v>
      </c>
      <c r="O35" s="37">
        <f t="shared" si="11"/>
        <v>250299.12999999998</v>
      </c>
      <c r="P35" s="38">
        <f t="shared" si="12"/>
        <v>1034503.414</v>
      </c>
    </row>
    <row r="36" spans="1:16" ht="15" customHeight="1">
      <c r="A36" s="31" t="s">
        <v>169</v>
      </c>
      <c r="B36" s="17" t="s">
        <v>475</v>
      </c>
      <c r="C36" s="22">
        <v>9000</v>
      </c>
      <c r="D36" s="17" t="s">
        <v>245</v>
      </c>
      <c r="E36" s="29">
        <v>1682</v>
      </c>
      <c r="F36" s="4">
        <v>21389</v>
      </c>
      <c r="G36" s="8">
        <f t="shared" si="8"/>
        <v>12.71640903686088</v>
      </c>
      <c r="H36" s="35">
        <v>0.447</v>
      </c>
      <c r="I36" s="8">
        <f t="shared" si="10"/>
        <v>9560.883</v>
      </c>
      <c r="J36" s="4">
        <v>155660</v>
      </c>
      <c r="K36" s="8">
        <f t="shared" si="9"/>
        <v>92.54458977407847</v>
      </c>
      <c r="L36" s="4"/>
      <c r="M36" s="4"/>
      <c r="N36" s="37">
        <v>0.086</v>
      </c>
      <c r="O36" s="37">
        <f t="shared" si="11"/>
        <v>13386.759999999998</v>
      </c>
      <c r="P36" s="38">
        <f t="shared" si="12"/>
        <v>22947.642999999996</v>
      </c>
    </row>
    <row r="37" spans="1:16" ht="15">
      <c r="A37" s="33" t="s">
        <v>183</v>
      </c>
      <c r="B37" s="17" t="s">
        <v>438</v>
      </c>
      <c r="C37" s="22">
        <v>9200</v>
      </c>
      <c r="D37" s="17" t="s">
        <v>273</v>
      </c>
      <c r="E37" s="22">
        <v>572</v>
      </c>
      <c r="F37" s="4">
        <v>33305</v>
      </c>
      <c r="G37" s="8">
        <f t="shared" si="8"/>
        <v>58.22552447552447</v>
      </c>
      <c r="H37" s="35">
        <v>0.447</v>
      </c>
      <c r="I37" s="8">
        <f t="shared" si="10"/>
        <v>14887.335000000001</v>
      </c>
      <c r="J37" s="4">
        <v>108317</v>
      </c>
      <c r="K37" s="8">
        <f t="shared" si="9"/>
        <v>189.3653846153846</v>
      </c>
      <c r="L37" s="4"/>
      <c r="M37" s="4"/>
      <c r="N37" s="37">
        <v>0.086</v>
      </c>
      <c r="O37" s="37">
        <f t="shared" si="11"/>
        <v>9315.261999999999</v>
      </c>
      <c r="P37" s="38">
        <f t="shared" si="12"/>
        <v>24202.597</v>
      </c>
    </row>
    <row r="38" spans="1:16" ht="15">
      <c r="A38" s="33" t="s">
        <v>451</v>
      </c>
      <c r="B38" s="17" t="s">
        <v>452</v>
      </c>
      <c r="C38" s="22">
        <v>9200</v>
      </c>
      <c r="D38" s="17" t="s">
        <v>273</v>
      </c>
      <c r="E38" s="26">
        <v>1332</v>
      </c>
      <c r="F38" s="4">
        <v>24885</v>
      </c>
      <c r="G38" s="8">
        <f t="shared" si="8"/>
        <v>18.68243243243243</v>
      </c>
      <c r="H38" s="35">
        <v>0.447</v>
      </c>
      <c r="I38" s="8">
        <f t="shared" si="10"/>
        <v>11123.595</v>
      </c>
      <c r="J38" s="4">
        <v>132268</v>
      </c>
      <c r="K38" s="8">
        <f t="shared" si="9"/>
        <v>99.30030030030031</v>
      </c>
      <c r="L38" s="4"/>
      <c r="M38" s="4"/>
      <c r="N38" s="37">
        <v>0.086</v>
      </c>
      <c r="O38" s="37">
        <f t="shared" si="11"/>
        <v>11375.047999999999</v>
      </c>
      <c r="P38" s="38">
        <f t="shared" si="12"/>
        <v>22498.642999999996</v>
      </c>
    </row>
    <row r="39" spans="1:16" ht="15">
      <c r="A39" s="2" t="s">
        <v>107</v>
      </c>
      <c r="B39" s="28"/>
      <c r="C39" s="28"/>
      <c r="D39" s="28"/>
      <c r="E39" s="30">
        <f>SUM(E12:E38)</f>
        <v>76880</v>
      </c>
      <c r="F39" s="30">
        <f>SUM(F12:F38)</f>
        <v>4475298</v>
      </c>
      <c r="G39" s="10">
        <f t="shared" si="8"/>
        <v>58.211472424557755</v>
      </c>
      <c r="H39" s="10"/>
      <c r="I39" s="10">
        <f>SUM(I12:I38)</f>
        <v>2000458.206</v>
      </c>
      <c r="J39" s="30">
        <f>SUM(J12:J38)</f>
        <v>7561924.1</v>
      </c>
      <c r="K39" s="10">
        <f t="shared" si="9"/>
        <v>98.36009495317377</v>
      </c>
      <c r="O39" s="51">
        <f>SUM(O2:O38)</f>
        <v>763189.9805999998</v>
      </c>
      <c r="P39" s="39">
        <f>I39+O39</f>
        <v>2763648.1865999997</v>
      </c>
    </row>
    <row r="40" ht="15">
      <c r="P40" s="4"/>
    </row>
    <row r="42" spans="2:5" ht="15">
      <c r="B42" s="50"/>
      <c r="C42" s="21"/>
      <c r="D42" s="21"/>
      <c r="E42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P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28125" style="0" customWidth="1"/>
    <col min="2" max="2" width="22.421875" style="0" customWidth="1"/>
    <col min="3" max="3" width="8.28125" style="0" customWidth="1"/>
    <col min="4" max="4" width="14.28125" style="0" customWidth="1"/>
    <col min="5" max="5" width="9.140625" style="0" customWidth="1"/>
    <col min="6" max="6" width="17.8515625" style="0" customWidth="1"/>
    <col min="7" max="7" width="15.00390625" style="0" customWidth="1"/>
    <col min="8" max="8" width="22.00390625" style="0" customWidth="1"/>
    <col min="9" max="9" width="18.8515625" style="0" customWidth="1"/>
    <col min="10" max="10" width="25.7109375" style="0" customWidth="1"/>
    <col min="11" max="11" width="14.28125" style="0" customWidth="1"/>
    <col min="12" max="12" width="14.7109375" style="0" customWidth="1"/>
    <col min="13" max="13" width="16.8515625" style="0" customWidth="1"/>
    <col min="14" max="14" width="26.57421875" style="0" customWidth="1"/>
    <col min="15" max="15" width="25.28125" style="0" customWidth="1"/>
    <col min="16" max="16" width="22.421875" style="0" customWidth="1"/>
  </cols>
  <sheetData>
    <row r="1" spans="1:16" s="15" customFormat="1" ht="30" customHeight="1">
      <c r="A1" s="13" t="s">
        <v>482</v>
      </c>
      <c r="B1" s="14" t="s">
        <v>231</v>
      </c>
      <c r="C1" s="14" t="s">
        <v>234</v>
      </c>
      <c r="D1" s="14" t="s">
        <v>235</v>
      </c>
      <c r="E1" s="14" t="s">
        <v>553</v>
      </c>
      <c r="F1" s="14" t="s">
        <v>103</v>
      </c>
      <c r="G1" s="14" t="s">
        <v>558</v>
      </c>
      <c r="H1" s="14" t="s">
        <v>560</v>
      </c>
      <c r="I1" s="14" t="s">
        <v>561</v>
      </c>
      <c r="J1" s="14" t="s">
        <v>104</v>
      </c>
      <c r="K1" s="14" t="s">
        <v>558</v>
      </c>
      <c r="L1" s="14" t="s">
        <v>105</v>
      </c>
      <c r="M1" s="14" t="s">
        <v>106</v>
      </c>
      <c r="N1" s="14" t="s">
        <v>562</v>
      </c>
      <c r="O1" s="14" t="s">
        <v>563</v>
      </c>
      <c r="P1" s="14" t="s">
        <v>565</v>
      </c>
    </row>
    <row r="2" spans="1:16" ht="15">
      <c r="A2" s="1" t="s">
        <v>174</v>
      </c>
      <c r="B2" s="17" t="s">
        <v>483</v>
      </c>
      <c r="C2" s="22">
        <v>9220</v>
      </c>
      <c r="D2" s="17" t="s">
        <v>243</v>
      </c>
      <c r="E2" s="4">
        <v>1387</v>
      </c>
      <c r="F2" s="4">
        <v>15083</v>
      </c>
      <c r="G2" s="8">
        <f aca="true" t="shared" si="0" ref="G2:G13">F2/E2</f>
        <v>10.874549387166546</v>
      </c>
      <c r="H2" s="35">
        <v>0.447</v>
      </c>
      <c r="I2" s="8">
        <f aca="true" t="shared" si="1" ref="I2:I12">F2*H2</f>
        <v>6742.101000000001</v>
      </c>
      <c r="J2" s="4">
        <v>93353</v>
      </c>
      <c r="K2" s="8">
        <f aca="true" t="shared" si="2" ref="K2:K10">J2/E2</f>
        <v>67.30569574621485</v>
      </c>
      <c r="L2" s="4"/>
      <c r="M2" s="4"/>
      <c r="N2" s="37">
        <v>0.086</v>
      </c>
      <c r="O2" s="37">
        <f aca="true" t="shared" si="3" ref="O2:O12">N2*J2</f>
        <v>8028.357999999999</v>
      </c>
      <c r="P2" s="38">
        <f aca="true" t="shared" si="4" ref="P2:P13">I2+O2</f>
        <v>14770.458999999999</v>
      </c>
    </row>
    <row r="3" spans="1:16" ht="15">
      <c r="A3" s="1" t="s">
        <v>175</v>
      </c>
      <c r="B3" s="17" t="s">
        <v>484</v>
      </c>
      <c r="C3" s="22">
        <v>9210</v>
      </c>
      <c r="D3" s="17" t="s">
        <v>248</v>
      </c>
      <c r="E3" s="4">
        <v>1280</v>
      </c>
      <c r="F3" s="4">
        <v>72489</v>
      </c>
      <c r="G3" s="8">
        <f t="shared" si="0"/>
        <v>56.63203125</v>
      </c>
      <c r="H3" s="35">
        <v>0.447</v>
      </c>
      <c r="I3" s="8">
        <f t="shared" si="1"/>
        <v>32402.583000000002</v>
      </c>
      <c r="J3" s="4">
        <v>231512</v>
      </c>
      <c r="K3" s="8">
        <f t="shared" si="2"/>
        <v>180.86875</v>
      </c>
      <c r="L3" s="4"/>
      <c r="M3" s="4"/>
      <c r="N3" s="37">
        <v>0.086</v>
      </c>
      <c r="O3" s="37">
        <f t="shared" si="3"/>
        <v>19910.032</v>
      </c>
      <c r="P3" s="38">
        <f t="shared" si="4"/>
        <v>52312.615000000005</v>
      </c>
    </row>
    <row r="4" spans="1:16" ht="15" customHeight="1">
      <c r="A4" s="1" t="s">
        <v>176</v>
      </c>
      <c r="B4" s="17" t="s">
        <v>485</v>
      </c>
      <c r="C4" s="22">
        <v>9400</v>
      </c>
      <c r="D4" s="17" t="s">
        <v>237</v>
      </c>
      <c r="E4" s="4">
        <v>1915</v>
      </c>
      <c r="F4" s="4">
        <v>75914</v>
      </c>
      <c r="G4" s="8">
        <f t="shared" si="0"/>
        <v>39.64177545691906</v>
      </c>
      <c r="H4" s="35">
        <v>0.447</v>
      </c>
      <c r="I4" s="8">
        <f t="shared" si="1"/>
        <v>33933.558</v>
      </c>
      <c r="J4" s="4">
        <v>276576</v>
      </c>
      <c r="K4" s="8">
        <f t="shared" si="2"/>
        <v>144.4261096605744</v>
      </c>
      <c r="L4" s="4"/>
      <c r="M4" s="4"/>
      <c r="N4" s="37">
        <v>0.086</v>
      </c>
      <c r="O4" s="37">
        <f t="shared" si="3"/>
        <v>23785.535999999996</v>
      </c>
      <c r="P4" s="38">
        <f t="shared" si="4"/>
        <v>57719.094</v>
      </c>
    </row>
    <row r="5" spans="1:16" ht="15">
      <c r="A5" s="1" t="s">
        <v>177</v>
      </c>
      <c r="B5" s="17" t="s">
        <v>486</v>
      </c>
      <c r="C5" s="22">
        <v>9220</v>
      </c>
      <c r="D5" s="17" t="s">
        <v>243</v>
      </c>
      <c r="E5" s="4">
        <v>403</v>
      </c>
      <c r="F5" s="4">
        <v>12392</v>
      </c>
      <c r="G5" s="8">
        <f t="shared" si="0"/>
        <v>30.74937965260546</v>
      </c>
      <c r="H5" s="35">
        <v>0.447</v>
      </c>
      <c r="I5" s="8">
        <f t="shared" si="1"/>
        <v>5539.224</v>
      </c>
      <c r="J5" s="4">
        <v>35303</v>
      </c>
      <c r="K5" s="8">
        <f t="shared" si="2"/>
        <v>87.60049627791564</v>
      </c>
      <c r="L5" s="4"/>
      <c r="M5" s="4"/>
      <c r="N5" s="37">
        <v>0.086</v>
      </c>
      <c r="O5" s="37">
        <f t="shared" si="3"/>
        <v>3036.0579999999995</v>
      </c>
      <c r="P5" s="38">
        <f t="shared" si="4"/>
        <v>8575.282</v>
      </c>
    </row>
    <row r="6" spans="1:16" ht="15">
      <c r="A6" s="1" t="s">
        <v>178</v>
      </c>
      <c r="B6" s="17" t="s">
        <v>487</v>
      </c>
      <c r="C6" s="22">
        <v>9230</v>
      </c>
      <c r="D6" s="17" t="s">
        <v>239</v>
      </c>
      <c r="E6" s="4">
        <v>1035</v>
      </c>
      <c r="F6" s="4">
        <v>62135</v>
      </c>
      <c r="G6" s="8">
        <f t="shared" si="0"/>
        <v>60.033816425120776</v>
      </c>
      <c r="H6" s="35">
        <v>0.447</v>
      </c>
      <c r="I6" s="8">
        <f t="shared" si="1"/>
        <v>27774.345</v>
      </c>
      <c r="J6" s="4">
        <v>136955</v>
      </c>
      <c r="K6" s="8">
        <f t="shared" si="2"/>
        <v>132.32367149758454</v>
      </c>
      <c r="L6" s="4"/>
      <c r="M6" s="4"/>
      <c r="N6" s="37">
        <v>0.086</v>
      </c>
      <c r="O6" s="37">
        <f t="shared" si="3"/>
        <v>11778.13</v>
      </c>
      <c r="P6" s="38">
        <f t="shared" si="4"/>
        <v>39552.475</v>
      </c>
    </row>
    <row r="7" spans="1:16" ht="15">
      <c r="A7" s="1" t="s">
        <v>179</v>
      </c>
      <c r="B7" s="17" t="s">
        <v>488</v>
      </c>
      <c r="C7" s="22">
        <v>9400</v>
      </c>
      <c r="D7" s="17" t="s">
        <v>237</v>
      </c>
      <c r="E7" s="4">
        <v>417</v>
      </c>
      <c r="F7" s="4">
        <v>4646</v>
      </c>
      <c r="G7" s="8">
        <f t="shared" si="0"/>
        <v>11.141486810551559</v>
      </c>
      <c r="H7" s="35">
        <v>0.447</v>
      </c>
      <c r="I7" s="8">
        <f t="shared" si="1"/>
        <v>2076.762</v>
      </c>
      <c r="J7" s="4">
        <v>26436.4</v>
      </c>
      <c r="K7" s="8">
        <f t="shared" si="2"/>
        <v>63.396642685851326</v>
      </c>
      <c r="L7" s="4"/>
      <c r="M7" s="4"/>
      <c r="N7" s="37">
        <v>0.086</v>
      </c>
      <c r="O7" s="37">
        <f t="shared" si="3"/>
        <v>2273.5304</v>
      </c>
      <c r="P7" s="38">
        <f t="shared" si="4"/>
        <v>4350.2924</v>
      </c>
    </row>
    <row r="8" spans="1:16" ht="15">
      <c r="A8" s="1" t="s">
        <v>180</v>
      </c>
      <c r="B8" s="17" t="s">
        <v>489</v>
      </c>
      <c r="C8" s="22">
        <v>9220</v>
      </c>
      <c r="D8" s="17" t="s">
        <v>243</v>
      </c>
      <c r="E8" s="4">
        <v>1031</v>
      </c>
      <c r="F8" s="4">
        <v>45835</v>
      </c>
      <c r="G8" s="8">
        <f t="shared" si="0"/>
        <v>44.456838021338505</v>
      </c>
      <c r="H8" s="35">
        <v>0.447</v>
      </c>
      <c r="I8" s="8">
        <f t="shared" si="1"/>
        <v>20488.245</v>
      </c>
      <c r="J8" s="4">
        <v>156950</v>
      </c>
      <c r="K8" s="8">
        <f>J8/E8</f>
        <v>152.23084384093113</v>
      </c>
      <c r="L8" s="4"/>
      <c r="M8" s="4"/>
      <c r="N8" s="37">
        <v>0.086</v>
      </c>
      <c r="O8" s="37">
        <f t="shared" si="3"/>
        <v>13497.699999999999</v>
      </c>
      <c r="P8" s="38">
        <f t="shared" si="4"/>
        <v>33985.945</v>
      </c>
    </row>
    <row r="9" spans="1:16" ht="15">
      <c r="A9" s="1" t="s">
        <v>181</v>
      </c>
      <c r="B9" s="17" t="s">
        <v>490</v>
      </c>
      <c r="C9" s="22">
        <v>9000</v>
      </c>
      <c r="D9" s="17" t="s">
        <v>245</v>
      </c>
      <c r="E9" s="4">
        <v>2123</v>
      </c>
      <c r="F9" s="4">
        <v>87823</v>
      </c>
      <c r="G9" s="8">
        <f t="shared" si="0"/>
        <v>41.367404616109276</v>
      </c>
      <c r="H9" s="35">
        <v>0.447</v>
      </c>
      <c r="I9" s="8">
        <f t="shared" si="1"/>
        <v>39256.881</v>
      </c>
      <c r="J9" s="4">
        <v>236930</v>
      </c>
      <c r="K9" s="8">
        <f t="shared" si="2"/>
        <v>111.60150730098917</v>
      </c>
      <c r="L9" s="4"/>
      <c r="M9" s="4"/>
      <c r="N9" s="37">
        <v>0.086</v>
      </c>
      <c r="O9" s="37">
        <f t="shared" si="3"/>
        <v>20375.98</v>
      </c>
      <c r="P9" s="38">
        <f t="shared" si="4"/>
        <v>59632.861000000004</v>
      </c>
    </row>
    <row r="10" spans="1:16" ht="15">
      <c r="A10" s="1" t="s">
        <v>182</v>
      </c>
      <c r="B10" s="17" t="s">
        <v>473</v>
      </c>
      <c r="C10" s="22">
        <v>9000</v>
      </c>
      <c r="D10" s="17" t="s">
        <v>245</v>
      </c>
      <c r="E10" s="4">
        <v>561</v>
      </c>
      <c r="F10" s="4">
        <v>14861</v>
      </c>
      <c r="G10" s="8">
        <f t="shared" si="0"/>
        <v>26.49019607843137</v>
      </c>
      <c r="H10" s="35">
        <v>0.447</v>
      </c>
      <c r="I10" s="8">
        <f t="shared" si="1"/>
        <v>6642.867</v>
      </c>
      <c r="J10" s="4">
        <v>31897.4</v>
      </c>
      <c r="K10" s="8">
        <f t="shared" si="2"/>
        <v>56.85811051693405</v>
      </c>
      <c r="L10" s="4"/>
      <c r="M10" s="4"/>
      <c r="N10" s="37">
        <v>0.086</v>
      </c>
      <c r="O10" s="37">
        <f t="shared" si="3"/>
        <v>2743.1764</v>
      </c>
      <c r="P10" s="38">
        <f t="shared" si="4"/>
        <v>9386.0434</v>
      </c>
    </row>
    <row r="11" spans="1:16" ht="15">
      <c r="A11" s="7" t="s">
        <v>226</v>
      </c>
      <c r="B11" s="17" t="s">
        <v>495</v>
      </c>
      <c r="C11" s="22">
        <v>9000</v>
      </c>
      <c r="D11" s="17" t="s">
        <v>245</v>
      </c>
      <c r="E11" s="4">
        <v>1056</v>
      </c>
      <c r="F11" s="4">
        <v>74886</v>
      </c>
      <c r="G11" s="8">
        <f t="shared" si="0"/>
        <v>70.91477272727273</v>
      </c>
      <c r="H11" s="35">
        <v>0.447</v>
      </c>
      <c r="I11" s="8">
        <f t="shared" si="1"/>
        <v>33474.042</v>
      </c>
      <c r="J11" s="4">
        <v>171484</v>
      </c>
      <c r="K11" s="8">
        <f>J11/E11</f>
        <v>162.3901515151515</v>
      </c>
      <c r="L11" s="4"/>
      <c r="M11" s="4"/>
      <c r="N11" s="37">
        <v>0.086</v>
      </c>
      <c r="O11" s="37">
        <f t="shared" si="3"/>
        <v>14747.623999999998</v>
      </c>
      <c r="P11" s="38">
        <f t="shared" si="4"/>
        <v>48221.666</v>
      </c>
    </row>
    <row r="12" spans="1:16" ht="15">
      <c r="A12" s="17" t="s">
        <v>491</v>
      </c>
      <c r="B12" s="17" t="s">
        <v>492</v>
      </c>
      <c r="C12" s="22">
        <v>9293</v>
      </c>
      <c r="D12" s="17" t="s">
        <v>376</v>
      </c>
      <c r="E12" s="22">
        <v>520</v>
      </c>
      <c r="F12" s="4">
        <v>18490</v>
      </c>
      <c r="G12" s="8">
        <f t="shared" si="0"/>
        <v>35.55769230769231</v>
      </c>
      <c r="H12" s="35">
        <v>0.447</v>
      </c>
      <c r="I12" s="8">
        <f t="shared" si="1"/>
        <v>8265.03</v>
      </c>
      <c r="J12" s="4"/>
      <c r="K12" s="8"/>
      <c r="L12" s="4"/>
      <c r="M12" s="4"/>
      <c r="N12" s="4"/>
      <c r="O12" s="37">
        <f t="shared" si="3"/>
        <v>0</v>
      </c>
      <c r="P12" s="38">
        <f t="shared" si="4"/>
        <v>8265.03</v>
      </c>
    </row>
    <row r="13" spans="1:16" ht="15">
      <c r="A13" s="2" t="s">
        <v>107</v>
      </c>
      <c r="B13" s="2"/>
      <c r="C13" s="2"/>
      <c r="D13" s="2"/>
      <c r="E13" s="3">
        <f>SUM(E2:E12)</f>
        <v>11728</v>
      </c>
      <c r="F13" s="3">
        <f>SUM(F2:F12)</f>
        <v>484554</v>
      </c>
      <c r="G13" s="10">
        <f t="shared" si="0"/>
        <v>41.31599590723056</v>
      </c>
      <c r="H13" s="10"/>
      <c r="I13" s="10">
        <f>SUM(I2:I12)</f>
        <v>216595.638</v>
      </c>
      <c r="J13" s="3">
        <f>SUM(J2:J12)</f>
        <v>1397396.7999999998</v>
      </c>
      <c r="K13" s="10">
        <f>J13/E13</f>
        <v>119.15047748976806</v>
      </c>
      <c r="L13" s="3"/>
      <c r="M13" s="3"/>
      <c r="N13" s="3"/>
      <c r="O13" s="3">
        <f>SUM(O2:O12)</f>
        <v>120176.12479999998</v>
      </c>
      <c r="P13" s="39">
        <f t="shared" si="4"/>
        <v>336771.76279999997</v>
      </c>
    </row>
    <row r="14" spans="1:16" ht="15">
      <c r="A14" s="1"/>
      <c r="B14" s="1"/>
      <c r="C14" s="1"/>
      <c r="D14" s="1"/>
      <c r="E14" s="4"/>
      <c r="F14" s="4"/>
      <c r="G14" s="8"/>
      <c r="H14" s="8"/>
      <c r="I14" s="8"/>
      <c r="J14" s="4"/>
      <c r="K14" s="8"/>
      <c r="L14" s="4"/>
      <c r="M14" s="4"/>
      <c r="N14" s="4"/>
      <c r="O14" s="4"/>
      <c r="P14" s="4"/>
    </row>
    <row r="15" spans="5:16" ht="15"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5">
      <c r="B16" s="50"/>
      <c r="C16" s="21"/>
      <c r="D16" s="21"/>
      <c r="E16" s="4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5:16" ht="15">
      <c r="E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5:16" ht="15">
      <c r="E18" s="4"/>
      <c r="J18" s="4"/>
      <c r="K18" s="4"/>
      <c r="L18" s="4"/>
      <c r="M18" s="4"/>
      <c r="N18" s="4"/>
      <c r="O18" s="4"/>
      <c r="P18" s="4"/>
    </row>
    <row r="19" spans="5:16" ht="15">
      <c r="E19" s="4"/>
      <c r="J19" s="4"/>
      <c r="K19" s="4"/>
      <c r="M19" s="4"/>
      <c r="N19" s="4"/>
      <c r="O19" s="4"/>
      <c r="P19" s="4"/>
    </row>
    <row r="20" ht="15">
      <c r="E20" s="4"/>
    </row>
    <row r="21" ht="15">
      <c r="E21" s="4"/>
    </row>
    <row r="22" ht="15">
      <c r="E22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R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27.421875" style="0" customWidth="1"/>
    <col min="3" max="3" width="10.421875" style="0" customWidth="1"/>
    <col min="4" max="4" width="12.7109375" style="0" customWidth="1"/>
    <col min="6" max="6" width="18.140625" style="0" customWidth="1"/>
    <col min="7" max="7" width="14.140625" style="0" customWidth="1"/>
    <col min="8" max="8" width="21.8515625" style="0" customWidth="1"/>
    <col min="9" max="9" width="20.140625" style="0" customWidth="1"/>
    <col min="10" max="10" width="26.140625" style="0" customWidth="1"/>
    <col min="11" max="11" width="12.421875" style="0" customWidth="1"/>
    <col min="12" max="12" width="14.7109375" style="0" customWidth="1"/>
    <col min="13" max="13" width="15.8515625" style="0" customWidth="1"/>
    <col min="14" max="14" width="26.7109375" style="0" customWidth="1"/>
    <col min="15" max="15" width="24.57421875" style="0" customWidth="1"/>
    <col min="16" max="16" width="19.57421875" style="0" customWidth="1"/>
    <col min="17" max="17" width="3.8515625" style="0" customWidth="1"/>
    <col min="18" max="19" width="9.140625" style="0" hidden="1" customWidth="1"/>
  </cols>
  <sheetData>
    <row r="1" spans="1:16" s="15" customFormat="1" ht="29.25" customHeight="1">
      <c r="A1" s="13" t="s">
        <v>173</v>
      </c>
      <c r="B1" s="14" t="s">
        <v>231</v>
      </c>
      <c r="C1" s="14" t="s">
        <v>234</v>
      </c>
      <c r="D1" s="14" t="s">
        <v>235</v>
      </c>
      <c r="E1" s="14" t="s">
        <v>553</v>
      </c>
      <c r="F1" s="14" t="s">
        <v>103</v>
      </c>
      <c r="G1" s="14" t="s">
        <v>558</v>
      </c>
      <c r="H1" s="14" t="s">
        <v>560</v>
      </c>
      <c r="I1" s="14" t="s">
        <v>561</v>
      </c>
      <c r="J1" s="14" t="s">
        <v>104</v>
      </c>
      <c r="K1" s="14" t="s">
        <v>558</v>
      </c>
      <c r="L1" s="14" t="s">
        <v>105</v>
      </c>
      <c r="M1" s="14" t="s">
        <v>106</v>
      </c>
      <c r="N1" s="14" t="s">
        <v>562</v>
      </c>
      <c r="O1" s="14" t="s">
        <v>563</v>
      </c>
      <c r="P1" s="14" t="s">
        <v>565</v>
      </c>
    </row>
    <row r="2" spans="1:18" ht="15">
      <c r="A2" s="1" t="s">
        <v>198</v>
      </c>
      <c r="B2" s="17" t="s">
        <v>410</v>
      </c>
      <c r="C2" s="22">
        <v>9260</v>
      </c>
      <c r="D2" s="17" t="s">
        <v>241</v>
      </c>
      <c r="E2" s="22">
        <v>425</v>
      </c>
      <c r="F2" s="4">
        <v>35289</v>
      </c>
      <c r="G2" s="8">
        <f>F2/E2</f>
        <v>83.03294117647059</v>
      </c>
      <c r="H2" s="35">
        <v>0.447</v>
      </c>
      <c r="I2" s="8">
        <f aca="true" t="shared" si="0" ref="I2:I25">F2*H2</f>
        <v>15774.183</v>
      </c>
      <c r="J2" s="4">
        <v>41310</v>
      </c>
      <c r="K2" s="8">
        <f>J2/E2</f>
        <v>97.2</v>
      </c>
      <c r="L2" s="4"/>
      <c r="M2" s="4"/>
      <c r="N2" s="37">
        <v>0.086</v>
      </c>
      <c r="O2" s="37">
        <f aca="true" t="shared" si="1" ref="O2:O25">N2*J2</f>
        <v>3552.66</v>
      </c>
      <c r="P2" s="38">
        <f aca="true" t="shared" si="2" ref="P2:P26">I2+O2</f>
        <v>19326.843</v>
      </c>
      <c r="Q2" s="4"/>
      <c r="R2" s="4"/>
    </row>
    <row r="3" spans="1:18" ht="15">
      <c r="A3" s="1" t="s">
        <v>213</v>
      </c>
      <c r="B3" s="17" t="s">
        <v>425</v>
      </c>
      <c r="C3" s="22">
        <v>9400</v>
      </c>
      <c r="D3" s="17" t="s">
        <v>237</v>
      </c>
      <c r="E3" s="22">
        <v>3160</v>
      </c>
      <c r="F3" s="4">
        <v>109433</v>
      </c>
      <c r="G3" s="8">
        <f>F3/E3</f>
        <v>34.630696202531645</v>
      </c>
      <c r="H3" s="35">
        <v>0.447</v>
      </c>
      <c r="I3" s="8">
        <f t="shared" si="0"/>
        <v>48916.551</v>
      </c>
      <c r="J3" s="4">
        <v>554313</v>
      </c>
      <c r="K3" s="8">
        <f>J3/E3</f>
        <v>175.41550632911392</v>
      </c>
      <c r="L3" s="4"/>
      <c r="M3" s="4"/>
      <c r="N3" s="37">
        <v>0.086</v>
      </c>
      <c r="O3" s="37">
        <f t="shared" si="1"/>
        <v>47670.918</v>
      </c>
      <c r="P3" s="38">
        <f t="shared" si="2"/>
        <v>96587.469</v>
      </c>
      <c r="Q3" s="4"/>
      <c r="R3" s="4"/>
    </row>
    <row r="4" spans="1:18" ht="15">
      <c r="A4" s="1" t="s">
        <v>204</v>
      </c>
      <c r="B4" s="17" t="s">
        <v>416</v>
      </c>
      <c r="C4" s="22">
        <v>9230</v>
      </c>
      <c r="D4" s="17" t="s">
        <v>239</v>
      </c>
      <c r="E4" s="25">
        <v>1018</v>
      </c>
      <c r="F4" s="4">
        <v>57094</v>
      </c>
      <c r="G4" s="8">
        <f aca="true" t="shared" si="3" ref="G4:G16">F4/E4</f>
        <v>56.084479371316306</v>
      </c>
      <c r="H4" s="35">
        <v>0.447</v>
      </c>
      <c r="I4" s="8">
        <f t="shared" si="0"/>
        <v>25521.018</v>
      </c>
      <c r="J4" s="4">
        <v>203175</v>
      </c>
      <c r="K4" s="8">
        <f aca="true" t="shared" si="4" ref="K4:K16">J4/E4</f>
        <v>199.58251473477407</v>
      </c>
      <c r="L4" s="4"/>
      <c r="M4" s="4"/>
      <c r="N4" s="37">
        <v>0.086</v>
      </c>
      <c r="O4" s="37">
        <f t="shared" si="1"/>
        <v>17473.05</v>
      </c>
      <c r="P4" s="38">
        <f t="shared" si="2"/>
        <v>42994.068</v>
      </c>
      <c r="Q4" s="4"/>
      <c r="R4" s="4"/>
    </row>
    <row r="5" spans="1:18" ht="15">
      <c r="A5" s="1" t="s">
        <v>230</v>
      </c>
      <c r="B5" s="17" t="s">
        <v>428</v>
      </c>
      <c r="C5" s="22">
        <v>9230</v>
      </c>
      <c r="D5" s="17" t="s">
        <v>239</v>
      </c>
      <c r="E5" s="22">
        <v>3981</v>
      </c>
      <c r="F5" s="4">
        <v>304841</v>
      </c>
      <c r="G5" s="8">
        <f t="shared" si="3"/>
        <v>76.57397638784225</v>
      </c>
      <c r="H5" s="35">
        <v>0.447</v>
      </c>
      <c r="I5" s="8">
        <f t="shared" si="0"/>
        <v>136263.927</v>
      </c>
      <c r="J5" s="4">
        <v>643495</v>
      </c>
      <c r="K5" s="8">
        <f t="shared" si="4"/>
        <v>161.6415473499121</v>
      </c>
      <c r="L5" s="4"/>
      <c r="M5" s="4"/>
      <c r="N5" s="37">
        <v>0.086</v>
      </c>
      <c r="O5" s="37">
        <f t="shared" si="1"/>
        <v>55340.56999999999</v>
      </c>
      <c r="P5" s="38">
        <f t="shared" si="2"/>
        <v>191604.49699999997</v>
      </c>
      <c r="Q5" s="4"/>
      <c r="R5" s="4"/>
    </row>
    <row r="6" spans="1:18" ht="15">
      <c r="A6" s="1" t="s">
        <v>219</v>
      </c>
      <c r="B6" s="17" t="s">
        <v>430</v>
      </c>
      <c r="C6" s="22">
        <v>9380</v>
      </c>
      <c r="D6" s="17" t="s">
        <v>281</v>
      </c>
      <c r="E6" s="22">
        <v>3034</v>
      </c>
      <c r="F6" s="4">
        <v>72985</v>
      </c>
      <c r="G6" s="8">
        <f t="shared" si="3"/>
        <v>24.055702043506923</v>
      </c>
      <c r="H6" s="35">
        <v>0.447</v>
      </c>
      <c r="I6" s="8">
        <f t="shared" si="0"/>
        <v>32624.295000000002</v>
      </c>
      <c r="J6" s="4">
        <v>576544</v>
      </c>
      <c r="K6" s="8">
        <f t="shared" si="4"/>
        <v>190.02768622280817</v>
      </c>
      <c r="L6" s="4"/>
      <c r="M6" s="4"/>
      <c r="N6" s="37">
        <v>0.086</v>
      </c>
      <c r="O6" s="37">
        <f t="shared" si="1"/>
        <v>49582.784</v>
      </c>
      <c r="P6" s="38">
        <f t="shared" si="2"/>
        <v>82207.079</v>
      </c>
      <c r="Q6" s="4"/>
      <c r="R6" s="4"/>
    </row>
    <row r="7" spans="1:18" ht="15">
      <c r="A7" s="1" t="s">
        <v>199</v>
      </c>
      <c r="B7" s="17" t="s">
        <v>411</v>
      </c>
      <c r="C7" s="22">
        <v>9000</v>
      </c>
      <c r="D7" s="17" t="s">
        <v>245</v>
      </c>
      <c r="E7" s="22">
        <v>4453</v>
      </c>
      <c r="F7" s="4">
        <v>77380</v>
      </c>
      <c r="G7" s="8">
        <f t="shared" si="3"/>
        <v>17.37704918032787</v>
      </c>
      <c r="H7" s="35">
        <v>0.447</v>
      </c>
      <c r="I7" s="8">
        <f t="shared" si="0"/>
        <v>34588.86</v>
      </c>
      <c r="J7" s="4">
        <v>489512</v>
      </c>
      <c r="K7" s="8">
        <f t="shared" si="4"/>
        <v>109.92858746912194</v>
      </c>
      <c r="L7" s="4"/>
      <c r="M7" s="4"/>
      <c r="N7" s="37">
        <v>0.086</v>
      </c>
      <c r="O7" s="37">
        <f t="shared" si="1"/>
        <v>42098.032</v>
      </c>
      <c r="P7" s="38">
        <f t="shared" si="2"/>
        <v>76686.89199999999</v>
      </c>
      <c r="Q7" s="4"/>
      <c r="R7" s="4"/>
    </row>
    <row r="8" spans="1:18" ht="15">
      <c r="A8" s="1" t="s">
        <v>201</v>
      </c>
      <c r="B8" s="27" t="s">
        <v>413</v>
      </c>
      <c r="C8" s="25">
        <v>9000</v>
      </c>
      <c r="D8" s="27" t="s">
        <v>245</v>
      </c>
      <c r="E8" s="4">
        <v>217</v>
      </c>
      <c r="F8" s="4">
        <v>6036</v>
      </c>
      <c r="G8" s="8">
        <f t="shared" si="3"/>
        <v>27.81566820276498</v>
      </c>
      <c r="H8" s="35">
        <v>0.447</v>
      </c>
      <c r="I8" s="8">
        <f t="shared" si="0"/>
        <v>2698.092</v>
      </c>
      <c r="J8" s="4">
        <v>33703.4</v>
      </c>
      <c r="K8" s="8">
        <f t="shared" si="4"/>
        <v>155.3152073732719</v>
      </c>
      <c r="L8" s="4"/>
      <c r="M8" s="4"/>
      <c r="N8" s="37">
        <v>0.086</v>
      </c>
      <c r="O8" s="37">
        <f t="shared" si="1"/>
        <v>2898.4924</v>
      </c>
      <c r="P8" s="38">
        <f t="shared" si="2"/>
        <v>5596.5844</v>
      </c>
      <c r="Q8" s="4"/>
      <c r="R8" s="4"/>
    </row>
    <row r="9" spans="1:18" ht="15">
      <c r="A9" s="1" t="s">
        <v>202</v>
      </c>
      <c r="B9" s="17" t="s">
        <v>414</v>
      </c>
      <c r="C9" s="22">
        <v>9000</v>
      </c>
      <c r="D9" s="17" t="s">
        <v>245</v>
      </c>
      <c r="E9" s="29">
        <v>490</v>
      </c>
      <c r="F9" s="4">
        <v>21292</v>
      </c>
      <c r="G9" s="8">
        <f t="shared" si="3"/>
        <v>43.453061224489794</v>
      </c>
      <c r="H9" s="35">
        <v>0.447</v>
      </c>
      <c r="I9" s="8">
        <f t="shared" si="0"/>
        <v>9517.524</v>
      </c>
      <c r="J9" s="4">
        <v>67987</v>
      </c>
      <c r="K9" s="8">
        <f t="shared" si="4"/>
        <v>138.74897959183673</v>
      </c>
      <c r="L9" s="4"/>
      <c r="M9" s="4"/>
      <c r="N9" s="37">
        <v>0.086</v>
      </c>
      <c r="O9" s="37">
        <f t="shared" si="1"/>
        <v>5846.882</v>
      </c>
      <c r="P9" s="38">
        <f t="shared" si="2"/>
        <v>15364.405999999999</v>
      </c>
      <c r="Q9" s="4"/>
      <c r="R9" s="4"/>
    </row>
    <row r="10" spans="1:18" ht="15">
      <c r="A10" s="1" t="s">
        <v>203</v>
      </c>
      <c r="B10" s="27" t="s">
        <v>415</v>
      </c>
      <c r="C10" s="25">
        <v>9000</v>
      </c>
      <c r="D10" s="27" t="s">
        <v>245</v>
      </c>
      <c r="E10" s="25">
        <v>6735</v>
      </c>
      <c r="F10" s="4">
        <v>253111</v>
      </c>
      <c r="G10" s="8">
        <f t="shared" si="3"/>
        <v>37.58144023756496</v>
      </c>
      <c r="H10" s="35">
        <v>0.447</v>
      </c>
      <c r="I10" s="8">
        <f t="shared" si="0"/>
        <v>113140.617</v>
      </c>
      <c r="J10" s="4">
        <v>593916</v>
      </c>
      <c r="K10" s="8">
        <f t="shared" si="4"/>
        <v>88.18351893095769</v>
      </c>
      <c r="L10" s="4"/>
      <c r="M10" s="4"/>
      <c r="N10" s="37">
        <v>0.086</v>
      </c>
      <c r="O10" s="37">
        <f t="shared" si="1"/>
        <v>51076.776</v>
      </c>
      <c r="P10" s="38">
        <f t="shared" si="2"/>
        <v>164217.39299999998</v>
      </c>
      <c r="Q10" s="4"/>
      <c r="R10" s="4"/>
    </row>
    <row r="11" spans="1:18" ht="15">
      <c r="A11" s="1" t="s">
        <v>205</v>
      </c>
      <c r="B11" s="17" t="s">
        <v>417</v>
      </c>
      <c r="C11" s="22">
        <v>9000</v>
      </c>
      <c r="D11" s="17" t="s">
        <v>245</v>
      </c>
      <c r="E11" s="22">
        <v>2467</v>
      </c>
      <c r="F11" s="4">
        <v>223846</v>
      </c>
      <c r="G11" s="8">
        <f t="shared" si="3"/>
        <v>90.73611674098095</v>
      </c>
      <c r="H11" s="35">
        <v>0.447</v>
      </c>
      <c r="I11" s="8">
        <f t="shared" si="0"/>
        <v>100059.162</v>
      </c>
      <c r="J11" s="4">
        <v>274899</v>
      </c>
      <c r="K11" s="8">
        <f t="shared" si="4"/>
        <v>111.43048236724766</v>
      </c>
      <c r="L11" s="4"/>
      <c r="M11" s="4"/>
      <c r="N11" s="37">
        <v>0.086</v>
      </c>
      <c r="O11" s="37">
        <f t="shared" si="1"/>
        <v>23641.314</v>
      </c>
      <c r="P11" s="38">
        <f t="shared" si="2"/>
        <v>123700.476</v>
      </c>
      <c r="Q11" s="4"/>
      <c r="R11" s="4"/>
    </row>
    <row r="12" spans="1:18" ht="15">
      <c r="A12" s="1" t="s">
        <v>207</v>
      </c>
      <c r="B12" s="17" t="s">
        <v>419</v>
      </c>
      <c r="C12" s="22">
        <v>9000</v>
      </c>
      <c r="D12" s="17" t="s">
        <v>245</v>
      </c>
      <c r="E12" s="22">
        <v>3453</v>
      </c>
      <c r="F12" s="4">
        <v>126763</v>
      </c>
      <c r="G12" s="8">
        <f t="shared" si="3"/>
        <v>36.71097596293078</v>
      </c>
      <c r="H12" s="35">
        <v>0.447</v>
      </c>
      <c r="I12" s="8">
        <f t="shared" si="0"/>
        <v>56663.061</v>
      </c>
      <c r="J12" s="4">
        <v>558914</v>
      </c>
      <c r="K12" s="8">
        <f t="shared" si="4"/>
        <v>161.8633072690414</v>
      </c>
      <c r="L12" s="4"/>
      <c r="M12" s="4"/>
      <c r="N12" s="37">
        <v>0.086</v>
      </c>
      <c r="O12" s="37">
        <f t="shared" si="1"/>
        <v>48066.604</v>
      </c>
      <c r="P12" s="38">
        <f t="shared" si="2"/>
        <v>104729.66500000001</v>
      </c>
      <c r="Q12" s="4"/>
      <c r="R12" s="4"/>
    </row>
    <row r="13" spans="1:18" ht="15">
      <c r="A13" s="1" t="s">
        <v>208</v>
      </c>
      <c r="B13" s="17" t="s">
        <v>419</v>
      </c>
      <c r="C13" s="22">
        <v>9000</v>
      </c>
      <c r="D13" s="17" t="s">
        <v>245</v>
      </c>
      <c r="E13" s="22">
        <v>3453</v>
      </c>
      <c r="F13" s="4">
        <v>32673</v>
      </c>
      <c r="G13" s="8">
        <f t="shared" si="3"/>
        <v>9.462206776715899</v>
      </c>
      <c r="H13" s="35">
        <v>0.447</v>
      </c>
      <c r="I13" s="8">
        <f t="shared" si="0"/>
        <v>14604.831</v>
      </c>
      <c r="J13" s="4">
        <v>351740</v>
      </c>
      <c r="K13" s="8">
        <f t="shared" si="4"/>
        <v>101.86504488850275</v>
      </c>
      <c r="L13" s="4"/>
      <c r="M13" s="4"/>
      <c r="N13" s="37">
        <v>0.086</v>
      </c>
      <c r="O13" s="37">
        <f t="shared" si="1"/>
        <v>30249.639999999996</v>
      </c>
      <c r="P13" s="38">
        <f t="shared" si="2"/>
        <v>44854.471</v>
      </c>
      <c r="Q13" s="4"/>
      <c r="R13" s="4"/>
    </row>
    <row r="14" spans="1:18" ht="15">
      <c r="A14" s="17" t="s">
        <v>423</v>
      </c>
      <c r="B14" s="17" t="s">
        <v>424</v>
      </c>
      <c r="C14" s="22">
        <v>9000</v>
      </c>
      <c r="D14" s="17" t="s">
        <v>245</v>
      </c>
      <c r="E14" s="22">
        <v>2902</v>
      </c>
      <c r="F14" s="4">
        <v>82341</v>
      </c>
      <c r="G14" s="8">
        <f t="shared" si="3"/>
        <v>28.373880082701586</v>
      </c>
      <c r="H14" s="35">
        <v>0.447</v>
      </c>
      <c r="I14" s="8">
        <f t="shared" si="0"/>
        <v>36806.427</v>
      </c>
      <c r="J14" s="4">
        <v>996955</v>
      </c>
      <c r="K14" s="8">
        <f t="shared" si="4"/>
        <v>343.54066161268094</v>
      </c>
      <c r="L14" s="4"/>
      <c r="M14" s="4"/>
      <c r="N14" s="37">
        <v>0.086</v>
      </c>
      <c r="O14" s="37">
        <f t="shared" si="1"/>
        <v>85738.12999999999</v>
      </c>
      <c r="P14" s="38">
        <f t="shared" si="2"/>
        <v>122544.557</v>
      </c>
      <c r="Q14" s="4"/>
      <c r="R14" s="4"/>
    </row>
    <row r="15" spans="1:18" ht="15">
      <c r="A15" s="1" t="s">
        <v>209</v>
      </c>
      <c r="B15" s="17" t="s">
        <v>420</v>
      </c>
      <c r="C15" s="22">
        <v>9000</v>
      </c>
      <c r="D15" s="17" t="s">
        <v>245</v>
      </c>
      <c r="E15" s="22">
        <v>2274</v>
      </c>
      <c r="F15" s="4">
        <v>129689</v>
      </c>
      <c r="G15" s="8">
        <f t="shared" si="3"/>
        <v>57.031222515391384</v>
      </c>
      <c r="H15" s="35">
        <v>0.447</v>
      </c>
      <c r="I15" s="8">
        <f t="shared" si="0"/>
        <v>57970.983</v>
      </c>
      <c r="J15" s="4">
        <v>322156</v>
      </c>
      <c r="K15" s="8">
        <f t="shared" si="4"/>
        <v>141.6693051890941</v>
      </c>
      <c r="L15" s="4"/>
      <c r="M15" s="4"/>
      <c r="N15" s="37">
        <v>0.086</v>
      </c>
      <c r="O15" s="37">
        <f t="shared" si="1"/>
        <v>27705.415999999997</v>
      </c>
      <c r="P15" s="38">
        <f t="shared" si="2"/>
        <v>85676.399</v>
      </c>
      <c r="Q15" s="4"/>
      <c r="R15" s="4"/>
    </row>
    <row r="16" spans="1:18" ht="15">
      <c r="A16" s="1" t="s">
        <v>210</v>
      </c>
      <c r="B16" s="27" t="s">
        <v>421</v>
      </c>
      <c r="C16" s="25">
        <v>9000</v>
      </c>
      <c r="D16" s="27" t="s">
        <v>245</v>
      </c>
      <c r="E16" s="25">
        <v>4268</v>
      </c>
      <c r="F16" s="4">
        <v>153416</v>
      </c>
      <c r="G16" s="8">
        <f t="shared" si="3"/>
        <v>35.9456419868791</v>
      </c>
      <c r="H16" s="35">
        <v>0.447</v>
      </c>
      <c r="I16" s="8">
        <f t="shared" si="0"/>
        <v>68576.952</v>
      </c>
      <c r="J16" s="4">
        <v>494156</v>
      </c>
      <c r="K16" s="8">
        <f t="shared" si="4"/>
        <v>115.78163074039362</v>
      </c>
      <c r="L16" s="4"/>
      <c r="M16" s="4"/>
      <c r="N16" s="37">
        <v>0.086</v>
      </c>
      <c r="O16" s="37">
        <f t="shared" si="1"/>
        <v>42497.416</v>
      </c>
      <c r="P16" s="38">
        <f t="shared" si="2"/>
        <v>111074.368</v>
      </c>
      <c r="Q16" s="4"/>
      <c r="R16" s="4"/>
    </row>
    <row r="17" spans="1:18" ht="15">
      <c r="A17" s="1" t="s">
        <v>211</v>
      </c>
      <c r="B17" s="17" t="s">
        <v>422</v>
      </c>
      <c r="C17" s="22">
        <v>9000</v>
      </c>
      <c r="D17" s="17" t="s">
        <v>245</v>
      </c>
      <c r="E17" s="25">
        <v>3816</v>
      </c>
      <c r="F17" s="4">
        <v>200688</v>
      </c>
      <c r="G17" s="8">
        <f>F17/E20</f>
        <v>34.107409925220935</v>
      </c>
      <c r="H17" s="35">
        <v>0.447</v>
      </c>
      <c r="I17" s="8">
        <f t="shared" si="0"/>
        <v>89707.53600000001</v>
      </c>
      <c r="J17" s="4">
        <v>263332</v>
      </c>
      <c r="K17" s="8">
        <f>J17/E20</f>
        <v>44.75390890550646</v>
      </c>
      <c r="L17" s="4"/>
      <c r="M17" s="4"/>
      <c r="N17" s="37">
        <v>0.086</v>
      </c>
      <c r="O17" s="37">
        <f t="shared" si="1"/>
        <v>22646.552</v>
      </c>
      <c r="P17" s="38">
        <f t="shared" si="2"/>
        <v>112354.088</v>
      </c>
      <c r="Q17" s="4"/>
      <c r="R17" s="4"/>
    </row>
    <row r="18" spans="1:18" ht="15">
      <c r="A18" s="1" t="s">
        <v>214</v>
      </c>
      <c r="B18" s="17" t="s">
        <v>426</v>
      </c>
      <c r="C18" s="22">
        <v>9000</v>
      </c>
      <c r="D18" s="17" t="s">
        <v>245</v>
      </c>
      <c r="E18" s="22">
        <v>1526</v>
      </c>
      <c r="F18" s="4">
        <v>11010</v>
      </c>
      <c r="G18" s="8">
        <f aca="true" t="shared" si="5" ref="G18:G24">F18/E18</f>
        <v>7.214941022280472</v>
      </c>
      <c r="H18" s="35">
        <v>0.447</v>
      </c>
      <c r="I18" s="8">
        <f t="shared" si="0"/>
        <v>4921.47</v>
      </c>
      <c r="J18" s="4">
        <v>141169</v>
      </c>
      <c r="K18" s="8">
        <f aca="true" t="shared" si="6" ref="K18:K24">J18/E18</f>
        <v>92.5091743119266</v>
      </c>
      <c r="L18" s="4"/>
      <c r="M18" s="4"/>
      <c r="N18" s="37">
        <v>0.086</v>
      </c>
      <c r="O18" s="37">
        <f t="shared" si="1"/>
        <v>12140.534</v>
      </c>
      <c r="P18" s="38">
        <f t="shared" si="2"/>
        <v>17062.004</v>
      </c>
      <c r="Q18" s="4"/>
      <c r="R18" s="4"/>
    </row>
    <row r="19" spans="1:18" ht="15">
      <c r="A19" s="1" t="s">
        <v>215</v>
      </c>
      <c r="B19" s="27" t="s">
        <v>427</v>
      </c>
      <c r="C19" s="25">
        <v>9000</v>
      </c>
      <c r="D19" s="27" t="s">
        <v>245</v>
      </c>
      <c r="E19" s="25">
        <v>692</v>
      </c>
      <c r="F19" s="4">
        <v>15178</v>
      </c>
      <c r="G19" s="8">
        <f t="shared" si="5"/>
        <v>21.933526011560694</v>
      </c>
      <c r="H19" s="35">
        <v>0.447</v>
      </c>
      <c r="I19" s="8">
        <f t="shared" si="0"/>
        <v>6784.566</v>
      </c>
      <c r="J19" s="4">
        <v>89182</v>
      </c>
      <c r="K19" s="8">
        <f t="shared" si="6"/>
        <v>128.8757225433526</v>
      </c>
      <c r="L19" s="4"/>
      <c r="M19" s="4"/>
      <c r="N19" s="37">
        <v>0.086</v>
      </c>
      <c r="O19" s="37">
        <f t="shared" si="1"/>
        <v>7669.651999999999</v>
      </c>
      <c r="P19" s="38">
        <f t="shared" si="2"/>
        <v>14454.217999999999</v>
      </c>
      <c r="Q19" s="4"/>
      <c r="R19" s="4"/>
    </row>
    <row r="20" spans="1:18" ht="15">
      <c r="A20" s="1" t="s">
        <v>218</v>
      </c>
      <c r="B20" s="17" t="s">
        <v>429</v>
      </c>
      <c r="C20" s="22">
        <v>9000</v>
      </c>
      <c r="D20" s="17" t="s">
        <v>245</v>
      </c>
      <c r="E20" s="22">
        <v>5884</v>
      </c>
      <c r="F20" s="4">
        <v>54094</v>
      </c>
      <c r="G20" s="8">
        <f t="shared" si="5"/>
        <v>9.193405846363019</v>
      </c>
      <c r="H20" s="35">
        <v>0.447</v>
      </c>
      <c r="I20" s="8">
        <f t="shared" si="0"/>
        <v>24180.018</v>
      </c>
      <c r="J20" s="4">
        <v>511571</v>
      </c>
      <c r="K20" s="8">
        <f t="shared" si="6"/>
        <v>86.94272603670971</v>
      </c>
      <c r="L20" s="4"/>
      <c r="M20" s="4"/>
      <c r="N20" s="37">
        <v>0.086</v>
      </c>
      <c r="O20" s="37">
        <f t="shared" si="1"/>
        <v>43995.106</v>
      </c>
      <c r="P20" s="38">
        <f t="shared" si="2"/>
        <v>68175.124</v>
      </c>
      <c r="Q20" s="4"/>
      <c r="R20" s="4"/>
    </row>
    <row r="21" spans="1:18" ht="15">
      <c r="A21" s="1" t="s">
        <v>220</v>
      </c>
      <c r="B21" s="17" t="s">
        <v>431</v>
      </c>
      <c r="C21" s="22">
        <v>9000</v>
      </c>
      <c r="D21" s="17" t="s">
        <v>245</v>
      </c>
      <c r="E21" s="22">
        <v>4270</v>
      </c>
      <c r="F21" s="4">
        <v>211356</v>
      </c>
      <c r="G21" s="8">
        <f t="shared" si="5"/>
        <v>49.497892271662764</v>
      </c>
      <c r="H21" s="35">
        <v>0.447</v>
      </c>
      <c r="I21" s="8">
        <f t="shared" si="0"/>
        <v>94476.132</v>
      </c>
      <c r="J21" s="4">
        <v>425915</v>
      </c>
      <c r="K21" s="8">
        <f t="shared" si="6"/>
        <v>99.74590163934427</v>
      </c>
      <c r="L21" s="4"/>
      <c r="M21" s="4"/>
      <c r="N21" s="37">
        <v>0.086</v>
      </c>
      <c r="O21" s="37">
        <f t="shared" si="1"/>
        <v>36628.689999999995</v>
      </c>
      <c r="P21" s="38">
        <f t="shared" si="2"/>
        <v>131104.822</v>
      </c>
      <c r="Q21" s="4"/>
      <c r="R21" s="4"/>
    </row>
    <row r="22" spans="1:18" ht="15">
      <c r="A22" s="1" t="s">
        <v>221</v>
      </c>
      <c r="B22" s="17" t="s">
        <v>432</v>
      </c>
      <c r="C22" s="22">
        <v>9000</v>
      </c>
      <c r="D22" s="17" t="s">
        <v>245</v>
      </c>
      <c r="E22" s="22">
        <v>5211</v>
      </c>
      <c r="F22" s="4">
        <v>221413</v>
      </c>
      <c r="G22" s="8">
        <f t="shared" si="5"/>
        <v>42.48954135482633</v>
      </c>
      <c r="H22" s="35">
        <v>0.447</v>
      </c>
      <c r="I22" s="8">
        <f t="shared" si="0"/>
        <v>98971.611</v>
      </c>
      <c r="J22" s="4">
        <v>607805</v>
      </c>
      <c r="K22" s="8">
        <f t="shared" si="6"/>
        <v>116.63884091345231</v>
      </c>
      <c r="L22" s="4"/>
      <c r="M22" s="4"/>
      <c r="N22" s="37">
        <v>0.086</v>
      </c>
      <c r="O22" s="37">
        <f t="shared" si="1"/>
        <v>52271.229999999996</v>
      </c>
      <c r="P22" s="38">
        <f t="shared" si="2"/>
        <v>151242.84100000001</v>
      </c>
      <c r="Q22" s="4"/>
      <c r="R22" s="4"/>
    </row>
    <row r="23" spans="1:18" ht="15">
      <c r="A23" s="1" t="s">
        <v>200</v>
      </c>
      <c r="B23" s="17" t="s">
        <v>412</v>
      </c>
      <c r="C23" s="22">
        <v>9200</v>
      </c>
      <c r="D23" s="17" t="s">
        <v>273</v>
      </c>
      <c r="E23" s="22">
        <v>202</v>
      </c>
      <c r="F23" s="4">
        <v>15042</v>
      </c>
      <c r="G23" s="8">
        <f t="shared" si="5"/>
        <v>74.46534653465346</v>
      </c>
      <c r="H23" s="35">
        <v>0.447</v>
      </c>
      <c r="I23" s="8">
        <f t="shared" si="0"/>
        <v>6723.774</v>
      </c>
      <c r="J23" s="4">
        <v>32981</v>
      </c>
      <c r="K23" s="8">
        <f t="shared" si="6"/>
        <v>163.27227722772278</v>
      </c>
      <c r="L23" s="4"/>
      <c r="M23" s="4"/>
      <c r="N23" s="37">
        <v>0.086</v>
      </c>
      <c r="O23" s="37">
        <f t="shared" si="1"/>
        <v>2836.366</v>
      </c>
      <c r="P23" s="38">
        <f t="shared" si="2"/>
        <v>9560.14</v>
      </c>
      <c r="Q23" s="4"/>
      <c r="R23" s="4"/>
    </row>
    <row r="24" spans="1:18" ht="15">
      <c r="A24" s="40" t="s">
        <v>206</v>
      </c>
      <c r="B24" s="17" t="s">
        <v>418</v>
      </c>
      <c r="C24" s="22">
        <v>9210</v>
      </c>
      <c r="D24" s="17" t="s">
        <v>248</v>
      </c>
      <c r="E24" s="22">
        <v>4409</v>
      </c>
      <c r="F24" s="4">
        <v>392004</v>
      </c>
      <c r="G24" s="8">
        <f t="shared" si="5"/>
        <v>88.90995690632796</v>
      </c>
      <c r="H24" s="35">
        <v>0.447</v>
      </c>
      <c r="I24" s="8">
        <f t="shared" si="0"/>
        <v>175225.788</v>
      </c>
      <c r="J24" s="4">
        <v>861548</v>
      </c>
      <c r="K24" s="8">
        <f t="shared" si="6"/>
        <v>195.40666817872534</v>
      </c>
      <c r="L24" s="4"/>
      <c r="M24" s="4"/>
      <c r="N24" s="37">
        <v>0.086</v>
      </c>
      <c r="O24" s="37">
        <f t="shared" si="1"/>
        <v>74093.128</v>
      </c>
      <c r="P24" s="38">
        <f t="shared" si="2"/>
        <v>249318.916</v>
      </c>
      <c r="Q24" s="4"/>
      <c r="R24" s="4"/>
    </row>
    <row r="25" spans="1:18" ht="15">
      <c r="A25" s="1" t="s">
        <v>212</v>
      </c>
      <c r="B25" s="40"/>
      <c r="C25" s="40"/>
      <c r="D25" s="40"/>
      <c r="E25" s="29">
        <v>4271</v>
      </c>
      <c r="F25" s="4">
        <v>49682</v>
      </c>
      <c r="G25" s="8">
        <f>F25/E25</f>
        <v>11.632404589089207</v>
      </c>
      <c r="H25" s="35">
        <v>0.447</v>
      </c>
      <c r="I25" s="8">
        <f t="shared" si="0"/>
        <v>22207.854</v>
      </c>
      <c r="J25" s="4">
        <v>539822</v>
      </c>
      <c r="K25" s="8">
        <f>J25/E25</f>
        <v>126.39241395457738</v>
      </c>
      <c r="L25" s="4"/>
      <c r="M25" s="4"/>
      <c r="N25" s="37">
        <v>0.086</v>
      </c>
      <c r="O25" s="37">
        <f t="shared" si="1"/>
        <v>46424.691999999995</v>
      </c>
      <c r="P25" s="38">
        <f t="shared" si="2"/>
        <v>68632.546</v>
      </c>
      <c r="Q25" s="4"/>
      <c r="R25" s="4"/>
    </row>
    <row r="26" spans="1:18" s="2" customFormat="1" ht="15">
      <c r="A26" s="2" t="s">
        <v>107</v>
      </c>
      <c r="E26" s="3">
        <f>SUM(E2:E25)</f>
        <v>72611</v>
      </c>
      <c r="F26" s="3">
        <f>SUM(F2:F25)</f>
        <v>2856656</v>
      </c>
      <c r="G26" s="10">
        <f>F26/E26</f>
        <v>39.341917891228604</v>
      </c>
      <c r="H26" s="10"/>
      <c r="I26" s="10">
        <f>SUM(I2:I25)</f>
        <v>1276925.232</v>
      </c>
      <c r="J26" s="3">
        <f>SUM(J2:J25)</f>
        <v>9676100.4</v>
      </c>
      <c r="K26" s="10">
        <f>J26/E26</f>
        <v>133.25942901213315</v>
      </c>
      <c r="L26" s="3"/>
      <c r="M26" s="3"/>
      <c r="N26" s="3"/>
      <c r="O26" s="3">
        <f>SUM(O2:O25)</f>
        <v>832144.6344000001</v>
      </c>
      <c r="P26" s="39">
        <f t="shared" si="2"/>
        <v>2109069.8664</v>
      </c>
      <c r="Q26" s="3"/>
      <c r="R26" s="3"/>
    </row>
    <row r="29" spans="2:5" ht="15">
      <c r="B29" s="50"/>
      <c r="C29" s="21"/>
      <c r="D29" s="21"/>
      <c r="E29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20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8.7109375" style="0" customWidth="1"/>
    <col min="2" max="2" width="24.00390625" style="0" customWidth="1"/>
    <col min="3" max="3" width="9.421875" style="0" customWidth="1"/>
    <col min="4" max="4" width="11.57421875" style="0" customWidth="1"/>
    <col min="6" max="6" width="18.8515625" style="0" customWidth="1"/>
    <col min="7" max="7" width="13.7109375" style="0" customWidth="1"/>
    <col min="8" max="8" width="22.57421875" style="0" customWidth="1"/>
    <col min="9" max="9" width="21.28125" style="0" customWidth="1"/>
    <col min="10" max="10" width="25.421875" style="0" customWidth="1"/>
    <col min="11" max="11" width="12.28125" style="0" customWidth="1"/>
    <col min="12" max="12" width="16.28125" style="0" customWidth="1"/>
    <col min="13" max="13" width="19.421875" style="0" customWidth="1"/>
    <col min="14" max="14" width="26.28125" style="0" customWidth="1"/>
    <col min="15" max="15" width="25.57421875" style="0" customWidth="1"/>
    <col min="16" max="16" width="19.421875" style="0" customWidth="1"/>
  </cols>
  <sheetData>
    <row r="1" spans="1:16" s="15" customFormat="1" ht="30" customHeight="1">
      <c r="A1" s="13" t="s">
        <v>228</v>
      </c>
      <c r="B1" s="14" t="s">
        <v>231</v>
      </c>
      <c r="C1" s="14" t="s">
        <v>234</v>
      </c>
      <c r="D1" s="14" t="s">
        <v>235</v>
      </c>
      <c r="E1" s="14" t="s">
        <v>553</v>
      </c>
      <c r="F1" s="14" t="s">
        <v>103</v>
      </c>
      <c r="G1" s="14" t="s">
        <v>558</v>
      </c>
      <c r="H1" s="14" t="s">
        <v>560</v>
      </c>
      <c r="I1" s="14" t="s">
        <v>561</v>
      </c>
      <c r="J1" s="14" t="s">
        <v>104</v>
      </c>
      <c r="K1" s="14" t="s">
        <v>558</v>
      </c>
      <c r="L1" s="14" t="s">
        <v>105</v>
      </c>
      <c r="M1" s="14" t="s">
        <v>106</v>
      </c>
      <c r="N1" s="14" t="s">
        <v>562</v>
      </c>
      <c r="O1" s="14" t="s">
        <v>563</v>
      </c>
      <c r="P1" s="14" t="s">
        <v>565</v>
      </c>
    </row>
    <row r="2" spans="1:16" ht="15" customHeight="1">
      <c r="A2" s="27" t="s">
        <v>545</v>
      </c>
      <c r="B2" s="17" t="s">
        <v>500</v>
      </c>
      <c r="C2" s="22">
        <v>9370</v>
      </c>
      <c r="D2" s="17" t="s">
        <v>371</v>
      </c>
      <c r="E2" s="25">
        <v>112</v>
      </c>
      <c r="F2" s="4">
        <v>7347</v>
      </c>
      <c r="G2" s="8">
        <f aca="true" t="shared" si="0" ref="G2:G12">F2/E2</f>
        <v>65.59821428571429</v>
      </c>
      <c r="H2" s="35">
        <v>0.447</v>
      </c>
      <c r="I2" s="8">
        <f aca="true" t="shared" si="1" ref="I2:I11">F2*H2</f>
        <v>3284.109</v>
      </c>
      <c r="J2" s="4">
        <v>23078.1</v>
      </c>
      <c r="K2" s="8">
        <f aca="true" t="shared" si="2" ref="K2:K12">J2/E2</f>
        <v>206.05446428571426</v>
      </c>
      <c r="L2" s="4"/>
      <c r="M2" s="4"/>
      <c r="N2" s="37">
        <v>0</v>
      </c>
      <c r="O2" s="37">
        <f aca="true" t="shared" si="3" ref="O2:O11">N2*J2</f>
        <v>0</v>
      </c>
      <c r="P2" s="38">
        <f aca="true" t="shared" si="4" ref="P2:P12">I2+O2</f>
        <v>3284.109</v>
      </c>
    </row>
    <row r="3" spans="1:16" ht="15">
      <c r="A3" s="27" t="s">
        <v>501</v>
      </c>
      <c r="B3" s="17" t="s">
        <v>502</v>
      </c>
      <c r="C3" s="22">
        <v>9370</v>
      </c>
      <c r="D3" s="17" t="s">
        <v>371</v>
      </c>
      <c r="E3" s="22">
        <v>310</v>
      </c>
      <c r="F3" s="4">
        <v>27998</v>
      </c>
      <c r="G3" s="8">
        <f t="shared" si="0"/>
        <v>90.31612903225806</v>
      </c>
      <c r="H3" s="35">
        <v>0.447</v>
      </c>
      <c r="I3" s="8">
        <f t="shared" si="1"/>
        <v>12515.106</v>
      </c>
      <c r="J3" s="4"/>
      <c r="K3" s="8">
        <f t="shared" si="2"/>
        <v>0</v>
      </c>
      <c r="L3" s="4"/>
      <c r="M3" s="4"/>
      <c r="N3" s="37">
        <v>0</v>
      </c>
      <c r="O3" s="37">
        <f t="shared" si="3"/>
        <v>0</v>
      </c>
      <c r="P3" s="38">
        <f t="shared" si="4"/>
        <v>12515.106</v>
      </c>
    </row>
    <row r="4" spans="1:16" ht="15">
      <c r="A4" s="40" t="s">
        <v>195</v>
      </c>
      <c r="B4" s="17" t="s">
        <v>496</v>
      </c>
      <c r="C4" s="22">
        <v>9230</v>
      </c>
      <c r="D4" s="17" t="s">
        <v>239</v>
      </c>
      <c r="E4" s="29">
        <v>304</v>
      </c>
      <c r="F4" s="4">
        <v>4548</v>
      </c>
      <c r="G4" s="8">
        <f t="shared" si="0"/>
        <v>14.960526315789474</v>
      </c>
      <c r="H4" s="35">
        <v>0.447</v>
      </c>
      <c r="I4" s="8">
        <f t="shared" si="1"/>
        <v>2032.9560000000001</v>
      </c>
      <c r="J4" s="4">
        <v>18210.5</v>
      </c>
      <c r="K4" s="8">
        <f t="shared" si="2"/>
        <v>59.90296052631579</v>
      </c>
      <c r="L4" s="4"/>
      <c r="M4" s="4"/>
      <c r="N4" s="37">
        <v>0.086</v>
      </c>
      <c r="O4" s="37">
        <f t="shared" si="3"/>
        <v>1566.1029999999998</v>
      </c>
      <c r="P4" s="38">
        <f t="shared" si="4"/>
        <v>3599.059</v>
      </c>
    </row>
    <row r="5" spans="1:16" ht="15">
      <c r="A5" s="40" t="s">
        <v>229</v>
      </c>
      <c r="B5" s="17" t="s">
        <v>390</v>
      </c>
      <c r="C5" s="22">
        <v>9230</v>
      </c>
      <c r="D5" s="17" t="s">
        <v>239</v>
      </c>
      <c r="E5" s="29">
        <v>1825</v>
      </c>
      <c r="F5" s="4">
        <v>45241</v>
      </c>
      <c r="G5" s="8">
        <f t="shared" si="0"/>
        <v>24.78958904109589</v>
      </c>
      <c r="H5" s="35">
        <v>0.447</v>
      </c>
      <c r="I5" s="8">
        <f t="shared" si="1"/>
        <v>20222.727</v>
      </c>
      <c r="J5" s="4">
        <v>143018</v>
      </c>
      <c r="K5" s="8">
        <f t="shared" si="2"/>
        <v>78.36602739726027</v>
      </c>
      <c r="L5" s="4"/>
      <c r="M5" s="4"/>
      <c r="N5" s="37">
        <v>0.086</v>
      </c>
      <c r="O5" s="37">
        <f t="shared" si="3"/>
        <v>12299.547999999999</v>
      </c>
      <c r="P5" s="38">
        <f t="shared" si="4"/>
        <v>32522.274999999998</v>
      </c>
    </row>
    <row r="6" spans="1:16" ht="15">
      <c r="A6" s="40" t="s">
        <v>192</v>
      </c>
      <c r="B6" s="17" t="s">
        <v>503</v>
      </c>
      <c r="C6" s="22">
        <v>9000</v>
      </c>
      <c r="D6" s="17" t="s">
        <v>245</v>
      </c>
      <c r="E6" s="29">
        <v>2412</v>
      </c>
      <c r="F6" s="4">
        <v>18794</v>
      </c>
      <c r="G6" s="8">
        <f t="shared" si="0"/>
        <v>7.791873963515754</v>
      </c>
      <c r="H6" s="35">
        <v>0.447</v>
      </c>
      <c r="I6" s="8">
        <f t="shared" si="1"/>
        <v>8400.918</v>
      </c>
      <c r="J6" s="4">
        <v>67467</v>
      </c>
      <c r="K6" s="8">
        <f t="shared" si="2"/>
        <v>27.97139303482587</v>
      </c>
      <c r="L6" s="4"/>
      <c r="M6" s="4"/>
      <c r="N6" s="37">
        <v>0.086</v>
      </c>
      <c r="O6" s="37">
        <f t="shared" si="3"/>
        <v>5802.161999999999</v>
      </c>
      <c r="P6" s="38">
        <f t="shared" si="4"/>
        <v>14203.079999999998</v>
      </c>
    </row>
    <row r="7" spans="1:16" ht="15">
      <c r="A7" s="40" t="s">
        <v>193</v>
      </c>
      <c r="B7" s="17" t="s">
        <v>504</v>
      </c>
      <c r="C7" s="22">
        <v>9000</v>
      </c>
      <c r="D7" s="17" t="s">
        <v>245</v>
      </c>
      <c r="E7" s="29">
        <v>196</v>
      </c>
      <c r="F7" s="4">
        <v>1064</v>
      </c>
      <c r="G7" s="8">
        <f t="shared" si="0"/>
        <v>5.428571428571429</v>
      </c>
      <c r="H7" s="35">
        <v>0.447</v>
      </c>
      <c r="I7" s="8">
        <f t="shared" si="1"/>
        <v>475.608</v>
      </c>
      <c r="J7" s="4">
        <v>27726.4</v>
      </c>
      <c r="K7" s="8">
        <f t="shared" si="2"/>
        <v>141.46122448979594</v>
      </c>
      <c r="L7" s="4"/>
      <c r="M7" s="4"/>
      <c r="N7" s="37">
        <v>0.086</v>
      </c>
      <c r="O7" s="37">
        <f t="shared" si="3"/>
        <v>2384.4704</v>
      </c>
      <c r="P7" s="38">
        <f t="shared" si="4"/>
        <v>2860.0784000000003</v>
      </c>
    </row>
    <row r="8" spans="1:16" ht="15">
      <c r="A8" s="40" t="s">
        <v>196</v>
      </c>
      <c r="B8" s="17" t="s">
        <v>497</v>
      </c>
      <c r="C8" s="22">
        <v>9000</v>
      </c>
      <c r="D8" s="17" t="s">
        <v>245</v>
      </c>
      <c r="E8" s="29">
        <v>1835</v>
      </c>
      <c r="F8" s="4">
        <v>48453</v>
      </c>
      <c r="G8" s="8">
        <f t="shared" si="0"/>
        <v>26.40490463215259</v>
      </c>
      <c r="H8" s="35">
        <v>0.447</v>
      </c>
      <c r="I8" s="8">
        <f t="shared" si="1"/>
        <v>21658.491</v>
      </c>
      <c r="J8" s="4">
        <v>163314</v>
      </c>
      <c r="K8" s="8">
        <f t="shared" si="2"/>
        <v>88.99945504087194</v>
      </c>
      <c r="L8" s="4"/>
      <c r="M8" s="4"/>
      <c r="N8" s="37">
        <v>0.086</v>
      </c>
      <c r="O8" s="37">
        <f t="shared" si="3"/>
        <v>14045.003999999999</v>
      </c>
      <c r="P8" s="38">
        <f t="shared" si="4"/>
        <v>35703.495</v>
      </c>
    </row>
    <row r="9" spans="1:16" ht="15">
      <c r="A9" s="40" t="s">
        <v>225</v>
      </c>
      <c r="B9" s="17" t="s">
        <v>505</v>
      </c>
      <c r="C9" s="22">
        <v>9000</v>
      </c>
      <c r="D9" s="17" t="s">
        <v>245</v>
      </c>
      <c r="E9" s="29">
        <v>2079</v>
      </c>
      <c r="F9" s="4">
        <v>132367</v>
      </c>
      <c r="G9" s="8">
        <f t="shared" si="0"/>
        <v>63.66859066859067</v>
      </c>
      <c r="H9" s="35">
        <v>0.447</v>
      </c>
      <c r="I9" s="8">
        <f t="shared" si="1"/>
        <v>59168.049</v>
      </c>
      <c r="J9" s="4">
        <v>310684</v>
      </c>
      <c r="K9" s="8">
        <f t="shared" si="2"/>
        <v>149.43915343915344</v>
      </c>
      <c r="L9" s="4"/>
      <c r="M9" s="4"/>
      <c r="N9" s="37">
        <v>0.086</v>
      </c>
      <c r="O9" s="37">
        <f t="shared" si="3"/>
        <v>26718.823999999997</v>
      </c>
      <c r="P9" s="38">
        <f t="shared" si="4"/>
        <v>85886.87299999999</v>
      </c>
    </row>
    <row r="10" spans="1:16" ht="15">
      <c r="A10" s="1" t="s">
        <v>194</v>
      </c>
      <c r="B10" s="17" t="s">
        <v>499</v>
      </c>
      <c r="C10" s="22">
        <v>9220</v>
      </c>
      <c r="D10" s="17" t="s">
        <v>243</v>
      </c>
      <c r="E10" s="25">
        <v>25000</v>
      </c>
      <c r="F10" s="4">
        <v>2677867</v>
      </c>
      <c r="G10" s="8">
        <f t="shared" si="0"/>
        <v>107.11468</v>
      </c>
      <c r="H10" s="35">
        <v>0.447</v>
      </c>
      <c r="I10" s="8">
        <f t="shared" si="1"/>
        <v>1197006.549</v>
      </c>
      <c r="J10" s="4">
        <v>2295684</v>
      </c>
      <c r="K10" s="8">
        <f t="shared" si="2"/>
        <v>91.82736</v>
      </c>
      <c r="L10" s="4"/>
      <c r="M10" s="4"/>
      <c r="N10" s="37">
        <v>0.086</v>
      </c>
      <c r="O10" s="37">
        <f t="shared" si="3"/>
        <v>197428.824</v>
      </c>
      <c r="P10" s="38">
        <f t="shared" si="4"/>
        <v>1394435.3730000001</v>
      </c>
    </row>
    <row r="11" spans="1:16" ht="15">
      <c r="A11" s="1" t="s">
        <v>197</v>
      </c>
      <c r="B11" s="17" t="s">
        <v>498</v>
      </c>
      <c r="C11" s="22">
        <v>9220</v>
      </c>
      <c r="D11" s="17" t="s">
        <v>243</v>
      </c>
      <c r="E11" s="4">
        <v>763</v>
      </c>
      <c r="F11" s="4">
        <v>39813</v>
      </c>
      <c r="G11" s="8">
        <f t="shared" si="0"/>
        <v>52.17955439056357</v>
      </c>
      <c r="H11" s="35">
        <v>0.447</v>
      </c>
      <c r="I11" s="8">
        <f t="shared" si="1"/>
        <v>17796.411</v>
      </c>
      <c r="J11" s="4">
        <v>98900</v>
      </c>
      <c r="K11" s="8">
        <f t="shared" si="2"/>
        <v>129.61992136304062</v>
      </c>
      <c r="L11" s="4"/>
      <c r="M11" s="4"/>
      <c r="N11" s="37">
        <v>0.086</v>
      </c>
      <c r="O11" s="37">
        <f t="shared" si="3"/>
        <v>8505.4</v>
      </c>
      <c r="P11" s="38">
        <f t="shared" si="4"/>
        <v>26301.811</v>
      </c>
    </row>
    <row r="12" spans="1:16" ht="15">
      <c r="A12" s="12" t="s">
        <v>107</v>
      </c>
      <c r="B12" s="12"/>
      <c r="C12" s="12"/>
      <c r="D12" s="12"/>
      <c r="E12" s="3">
        <f>SUM(E2:E11)</f>
        <v>34836</v>
      </c>
      <c r="F12" s="3">
        <f>SUM(F2:F11)</f>
        <v>3003492</v>
      </c>
      <c r="G12" s="10">
        <f t="shared" si="0"/>
        <v>86.21805029280056</v>
      </c>
      <c r="H12" s="10"/>
      <c r="I12" s="10">
        <f>SUM(I2:I11)</f>
        <v>1342560.924</v>
      </c>
      <c r="J12" s="3">
        <f>SUM(J2:J11)</f>
        <v>3148082</v>
      </c>
      <c r="K12" s="10">
        <f t="shared" si="2"/>
        <v>90.36864163509014</v>
      </c>
      <c r="L12" s="4"/>
      <c r="M12" s="4"/>
      <c r="N12" s="4"/>
      <c r="O12" s="3">
        <f>SUM(O2:O11)</f>
        <v>268750.3354</v>
      </c>
      <c r="P12" s="39">
        <f t="shared" si="4"/>
        <v>1611311.2594</v>
      </c>
    </row>
    <row r="13" spans="6:16" ht="15"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6:16" ht="15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 ht="15">
      <c r="B15" s="50"/>
      <c r="C15" s="21"/>
      <c r="D15" s="21"/>
      <c r="E15" s="49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0:16" ht="15">
      <c r="J16" s="4"/>
      <c r="K16" s="4"/>
      <c r="L16" s="4"/>
      <c r="M16" s="4"/>
      <c r="N16" s="4"/>
      <c r="O16" s="4"/>
      <c r="P16" s="4"/>
    </row>
    <row r="17" spans="10:16" ht="15">
      <c r="J17" s="4"/>
      <c r="K17" s="4"/>
      <c r="L17" s="4"/>
      <c r="M17" s="4"/>
      <c r="N17" s="4"/>
      <c r="O17" s="4"/>
      <c r="P17" s="4"/>
    </row>
    <row r="18" spans="12:16" ht="15">
      <c r="L18" s="4"/>
      <c r="M18" s="4"/>
      <c r="N18" s="4"/>
      <c r="O18" s="4"/>
      <c r="P18" s="4"/>
    </row>
    <row r="19" ht="15">
      <c r="L19" s="4"/>
    </row>
    <row r="20" ht="15">
      <c r="L2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4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0" customWidth="1"/>
    <col min="2" max="2" width="23.7109375" style="46" customWidth="1"/>
    <col min="3" max="3" width="26.7109375" style="4" customWidth="1"/>
    <col min="4" max="4" width="26.8515625" style="4" customWidth="1"/>
    <col min="5" max="5" width="15.140625" style="4" customWidth="1"/>
    <col min="6" max="7" width="10.7109375" style="0" customWidth="1"/>
    <col min="8" max="10" width="30.7109375" style="0" customWidth="1"/>
    <col min="11" max="12" width="9.57421875" style="4" customWidth="1"/>
    <col min="13" max="14" width="9.7109375" style="0" customWidth="1"/>
  </cols>
  <sheetData>
    <row r="1" ht="15.75" thickBot="1"/>
    <row r="2" spans="1:14" ht="20.25" customHeight="1">
      <c r="A2" s="53" t="s">
        <v>547</v>
      </c>
      <c r="B2" s="81"/>
      <c r="C2" s="82" t="s">
        <v>548</v>
      </c>
      <c r="D2" s="82" t="s">
        <v>549</v>
      </c>
      <c r="E2" s="83" t="s">
        <v>538</v>
      </c>
      <c r="H2" s="53" t="s">
        <v>540</v>
      </c>
      <c r="I2" s="54" t="s">
        <v>554</v>
      </c>
      <c r="J2" s="55"/>
      <c r="K2" s="56" t="s">
        <v>557</v>
      </c>
      <c r="L2" s="57"/>
      <c r="M2" s="58" t="s">
        <v>544</v>
      </c>
      <c r="N2" s="59"/>
    </row>
    <row r="3" spans="1:14" ht="20.25" customHeight="1">
      <c r="A3" s="84" t="s">
        <v>529</v>
      </c>
      <c r="B3" s="61" t="s">
        <v>550</v>
      </c>
      <c r="C3" s="61" t="s">
        <v>550</v>
      </c>
      <c r="D3" s="61" t="s">
        <v>550</v>
      </c>
      <c r="E3" s="85" t="s">
        <v>539</v>
      </c>
      <c r="H3" s="60" t="s">
        <v>529</v>
      </c>
      <c r="I3" s="61" t="s">
        <v>555</v>
      </c>
      <c r="J3" s="61" t="s">
        <v>556</v>
      </c>
      <c r="K3" s="62" t="s">
        <v>542</v>
      </c>
      <c r="L3" s="62" t="s">
        <v>543</v>
      </c>
      <c r="M3" s="63" t="s">
        <v>542</v>
      </c>
      <c r="N3" s="64" t="s">
        <v>543</v>
      </c>
    </row>
    <row r="4" spans="1:14" ht="20.25" customHeight="1">
      <c r="A4" s="65" t="s">
        <v>520</v>
      </c>
      <c r="B4" s="86">
        <v>1144.488</v>
      </c>
      <c r="C4" s="67">
        <v>469.194</v>
      </c>
      <c r="D4" s="67">
        <v>675.294</v>
      </c>
      <c r="E4" s="68">
        <v>7</v>
      </c>
      <c r="H4" s="65" t="s">
        <v>520</v>
      </c>
      <c r="I4" s="48">
        <v>46070</v>
      </c>
      <c r="J4" s="66">
        <v>24.8</v>
      </c>
      <c r="K4" s="67">
        <v>10.4</v>
      </c>
      <c r="L4" s="67">
        <v>14.4</v>
      </c>
      <c r="M4" s="67">
        <v>42</v>
      </c>
      <c r="N4" s="68">
        <v>58</v>
      </c>
    </row>
    <row r="5" spans="1:14" ht="20.25" customHeight="1">
      <c r="A5" s="65" t="s">
        <v>159</v>
      </c>
      <c r="B5" s="66">
        <v>8449.671</v>
      </c>
      <c r="C5" s="67">
        <v>3867.346</v>
      </c>
      <c r="D5" s="67">
        <v>4582.324</v>
      </c>
      <c r="E5" s="68">
        <v>51</v>
      </c>
      <c r="H5" s="65" t="s">
        <v>159</v>
      </c>
      <c r="I5" s="48">
        <v>384399</v>
      </c>
      <c r="J5" s="66">
        <v>21.9</v>
      </c>
      <c r="K5" s="67">
        <v>10</v>
      </c>
      <c r="L5" s="67">
        <v>11.9</v>
      </c>
      <c r="M5" s="67">
        <v>45.7</v>
      </c>
      <c r="N5" s="68">
        <v>54.3</v>
      </c>
    </row>
    <row r="6" spans="1:14" ht="20.25" customHeight="1">
      <c r="A6" s="65" t="s">
        <v>530</v>
      </c>
      <c r="B6" s="66">
        <v>2763.648</v>
      </c>
      <c r="C6" s="67">
        <v>763.189</v>
      </c>
      <c r="D6" s="67">
        <v>2000.458</v>
      </c>
      <c r="E6" s="68">
        <v>17</v>
      </c>
      <c r="H6" s="65" t="s">
        <v>530</v>
      </c>
      <c r="I6" s="48">
        <v>76880</v>
      </c>
      <c r="J6" s="66">
        <v>35.9</v>
      </c>
      <c r="K6" s="67">
        <v>9.9</v>
      </c>
      <c r="L6" s="67">
        <v>26</v>
      </c>
      <c r="M6" s="67">
        <v>27.5</v>
      </c>
      <c r="N6" s="68">
        <v>72.4</v>
      </c>
    </row>
    <row r="7" spans="1:14" ht="20.25" customHeight="1">
      <c r="A7" s="65" t="s">
        <v>482</v>
      </c>
      <c r="B7" s="66">
        <v>336.772</v>
      </c>
      <c r="C7" s="67">
        <v>120.176</v>
      </c>
      <c r="D7" s="67">
        <v>216.596</v>
      </c>
      <c r="E7" s="68">
        <v>2</v>
      </c>
      <c r="H7" s="65" t="s">
        <v>482</v>
      </c>
      <c r="I7" s="48">
        <v>11728</v>
      </c>
      <c r="J7" s="66">
        <v>28.7</v>
      </c>
      <c r="K7" s="67">
        <v>10.2</v>
      </c>
      <c r="L7" s="67">
        <v>18.5</v>
      </c>
      <c r="M7" s="67">
        <v>35.6</v>
      </c>
      <c r="N7" s="68">
        <v>64.4</v>
      </c>
    </row>
    <row r="8" spans="1:14" ht="20.25" customHeight="1">
      <c r="A8" s="65" t="s">
        <v>173</v>
      </c>
      <c r="B8" s="86">
        <v>2109.07</v>
      </c>
      <c r="C8" s="67">
        <v>832.144</v>
      </c>
      <c r="D8" s="67">
        <v>1276.925</v>
      </c>
      <c r="E8" s="68">
        <v>13</v>
      </c>
      <c r="F8" s="80"/>
      <c r="H8" s="65" t="s">
        <v>173</v>
      </c>
      <c r="I8" s="48">
        <v>72611</v>
      </c>
      <c r="J8" s="66">
        <v>29</v>
      </c>
      <c r="K8" s="67">
        <v>11.5</v>
      </c>
      <c r="L8" s="67">
        <v>17.5</v>
      </c>
      <c r="M8" s="67">
        <v>40</v>
      </c>
      <c r="N8" s="68">
        <v>60</v>
      </c>
    </row>
    <row r="9" spans="1:14" ht="20.25" customHeight="1">
      <c r="A9" s="65" t="s">
        <v>531</v>
      </c>
      <c r="B9" s="66">
        <v>1611.311</v>
      </c>
      <c r="C9" s="87">
        <v>268.75</v>
      </c>
      <c r="D9" s="67">
        <v>1342.561</v>
      </c>
      <c r="E9" s="68">
        <v>10</v>
      </c>
      <c r="H9" s="65" t="s">
        <v>531</v>
      </c>
      <c r="I9" s="48">
        <v>34836</v>
      </c>
      <c r="J9" s="66">
        <v>46.2</v>
      </c>
      <c r="K9" s="67">
        <v>7.7</v>
      </c>
      <c r="L9" s="67">
        <v>38.5</v>
      </c>
      <c r="M9" s="67">
        <v>16.7</v>
      </c>
      <c r="N9" s="68">
        <v>83.3</v>
      </c>
    </row>
    <row r="10" spans="1:14" ht="20.25" customHeight="1" thickBot="1">
      <c r="A10" s="69" t="s">
        <v>546</v>
      </c>
      <c r="B10" s="88">
        <f>SUM(B4:B9)</f>
        <v>16414.960000000003</v>
      </c>
      <c r="C10" s="70">
        <f>SUM(C4:C9)</f>
        <v>6320.799000000001</v>
      </c>
      <c r="D10" s="70">
        <f>SUM(D4:D9)</f>
        <v>10094.157999999998</v>
      </c>
      <c r="E10" s="89">
        <f>SUM(E4:E9)</f>
        <v>100</v>
      </c>
      <c r="H10" s="69" t="s">
        <v>541</v>
      </c>
      <c r="I10" s="70">
        <f>SUM(I4:I9)</f>
        <v>626524</v>
      </c>
      <c r="J10" s="71">
        <v>26.2</v>
      </c>
      <c r="K10" s="72">
        <v>10</v>
      </c>
      <c r="L10" s="72">
        <v>16.2</v>
      </c>
      <c r="M10" s="73">
        <v>38.2</v>
      </c>
      <c r="N10" s="74">
        <v>61.8</v>
      </c>
    </row>
    <row r="11" spans="2:7" ht="20.25" customHeight="1">
      <c r="B11"/>
      <c r="G11" s="80"/>
    </row>
    <row r="12" ht="20.25" customHeight="1" thickBot="1">
      <c r="A12" s="47"/>
    </row>
    <row r="13" spans="8:10" ht="19.5" customHeight="1">
      <c r="H13" s="75" t="s">
        <v>569</v>
      </c>
      <c r="I13" s="76"/>
      <c r="J13" s="52"/>
    </row>
    <row r="14" spans="8:9" ht="19.5" customHeight="1">
      <c r="H14" s="65" t="s">
        <v>566</v>
      </c>
      <c r="I14" s="68">
        <v>218</v>
      </c>
    </row>
    <row r="15" spans="8:9" ht="20.25" customHeight="1">
      <c r="H15" s="65" t="s">
        <v>567</v>
      </c>
      <c r="I15" s="68">
        <v>114</v>
      </c>
    </row>
    <row r="16" spans="8:9" ht="20.25" customHeight="1">
      <c r="H16" s="65" t="s">
        <v>568</v>
      </c>
      <c r="I16" s="68">
        <v>332</v>
      </c>
    </row>
    <row r="17" spans="8:9" ht="20.25" customHeight="1">
      <c r="H17" s="77" t="s">
        <v>552</v>
      </c>
      <c r="I17" s="68">
        <v>16414.96</v>
      </c>
    </row>
    <row r="18" spans="8:9" ht="20.25" customHeight="1" thickBot="1">
      <c r="H18" s="78" t="s">
        <v>551</v>
      </c>
      <c r="I18" s="79">
        <v>2.02</v>
      </c>
    </row>
    <row r="19" ht="15">
      <c r="E19" s="16"/>
    </row>
    <row r="33" spans="1:5" ht="15">
      <c r="A33" s="4"/>
      <c r="B33" s="4"/>
      <c r="C33"/>
      <c r="D33"/>
      <c r="E33"/>
    </row>
    <row r="34" spans="1:5" ht="15">
      <c r="A34" s="4"/>
      <c r="B34" s="4"/>
      <c r="C34"/>
      <c r="D34"/>
      <c r="E34"/>
    </row>
    <row r="35" spans="1:5" ht="15">
      <c r="A35" s="4"/>
      <c r="B35" s="4"/>
      <c r="C35"/>
      <c r="D35"/>
      <c r="E35"/>
    </row>
    <row r="36" spans="1:5" ht="15">
      <c r="A36" s="4"/>
      <c r="B36" s="4"/>
      <c r="C36"/>
      <c r="D36"/>
      <c r="E36"/>
    </row>
    <row r="37" spans="1:5" ht="15">
      <c r="A37" s="4"/>
      <c r="B37" s="4"/>
      <c r="C37"/>
      <c r="D37"/>
      <c r="E37"/>
    </row>
    <row r="38" spans="1:5" ht="15">
      <c r="A38" s="4"/>
      <c r="B38" s="4"/>
      <c r="C38"/>
      <c r="D38"/>
      <c r="E38"/>
    </row>
    <row r="39" spans="1:5" ht="15">
      <c r="A39" s="4"/>
      <c r="B39" s="4"/>
      <c r="C39"/>
      <c r="D39"/>
      <c r="E39"/>
    </row>
    <row r="40" spans="1:5" ht="15">
      <c r="A40" s="4"/>
      <c r="B40" s="4"/>
      <c r="C40"/>
      <c r="D40"/>
      <c r="E40"/>
    </row>
    <row r="41" spans="1:5" ht="15">
      <c r="A41" s="4"/>
      <c r="B41" s="4"/>
      <c r="C41"/>
      <c r="D41"/>
      <c r="E41"/>
    </row>
    <row r="42" spans="1:5" ht="15">
      <c r="A42" s="4"/>
      <c r="B42" s="4"/>
      <c r="C42"/>
      <c r="D42"/>
      <c r="E42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Aalborg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Du Mont-Thygesen</dc:creator>
  <cp:keywords/>
  <dc:description/>
  <cp:lastModifiedBy>Anders Du Mont-Thygesen</cp:lastModifiedBy>
  <cp:lastPrinted>2010-10-05T06:46:42Z</cp:lastPrinted>
  <dcterms:created xsi:type="dcterms:W3CDTF">2010-07-07T06:43:29Z</dcterms:created>
  <dcterms:modified xsi:type="dcterms:W3CDTF">2010-10-27T07:17:15Z</dcterms:modified>
  <cp:category/>
  <cp:version/>
  <cp:contentType/>
  <cp:contentStatus/>
</cp:coreProperties>
</file>